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11370" activeTab="1"/>
  </bookViews>
  <sheets>
    <sheet name="SK-PR" sheetId="1" r:id="rId1"/>
    <sheet name="SK-RAS" sheetId="2" r:id="rId2"/>
  </sheets>
  <definedNames>
    <definedName name="_xlnm.Print_Titles" localSheetId="1">'SK-RAS'!$6:$6</definedName>
  </definedNames>
  <calcPr fullCalcOnLoad="1"/>
</workbook>
</file>

<file path=xl/sharedStrings.xml><?xml version="1.0" encoding="utf-8"?>
<sst xmlns="http://schemas.openxmlformats.org/spreadsheetml/2006/main" count="211" uniqueCount="190">
  <si>
    <t>1.</t>
  </si>
  <si>
    <t>2.</t>
  </si>
  <si>
    <t>3.</t>
  </si>
  <si>
    <t>4.</t>
  </si>
  <si>
    <t>5.</t>
  </si>
  <si>
    <t>KONTO</t>
  </si>
  <si>
    <t>1.1.</t>
  </si>
  <si>
    <t>1.2.</t>
  </si>
  <si>
    <t>1.3.</t>
  </si>
  <si>
    <t>VRSTA PRIHODA</t>
  </si>
  <si>
    <t>IZNOS</t>
  </si>
  <si>
    <t>UKUPNI PRIHODI</t>
  </si>
  <si>
    <t xml:space="preserve">IZVJEŠĆE O OSTVARENIM PRIHODIMA </t>
  </si>
  <si>
    <t>Prihodi iz državnog proračuna</t>
  </si>
  <si>
    <t>Prihodi iz proračuna Međimurske županije</t>
  </si>
  <si>
    <t>Prihodi od pomoći</t>
  </si>
  <si>
    <t>Prihodi od imovine</t>
  </si>
  <si>
    <t>2.1.</t>
  </si>
  <si>
    <t>2.2.</t>
  </si>
  <si>
    <t>2.3.</t>
  </si>
  <si>
    <t>2.4.</t>
  </si>
  <si>
    <t>Rashodi za materijal i energiju</t>
  </si>
  <si>
    <t>2.1.1.</t>
  </si>
  <si>
    <t>2.1.2.</t>
  </si>
  <si>
    <t>2.1.3.</t>
  </si>
  <si>
    <t>Rashodi za energiju i gorivo</t>
  </si>
  <si>
    <t>Rashodi za uredski i drugi materijal</t>
  </si>
  <si>
    <t>Rashodi za sitni inventar</t>
  </si>
  <si>
    <t>Rashodi za usluge</t>
  </si>
  <si>
    <t>2.2.1.</t>
  </si>
  <si>
    <t>2.2.2.</t>
  </si>
  <si>
    <t>2.2.3.</t>
  </si>
  <si>
    <t>2.2.4.</t>
  </si>
  <si>
    <t>Rashodi za usluge tekućeg i investicijskog održavanja</t>
  </si>
  <si>
    <t>Rashodi za komunalne usluge</t>
  </si>
  <si>
    <t>Rashodi za promidžbu i informiranje</t>
  </si>
  <si>
    <t>Rashodi za zdravstvene usluge</t>
  </si>
  <si>
    <t>Naknade troškova zaposlenima</t>
  </si>
  <si>
    <t>2.3.1.</t>
  </si>
  <si>
    <t>2.3.2.</t>
  </si>
  <si>
    <t>2.3.3.</t>
  </si>
  <si>
    <t>2.3.4.</t>
  </si>
  <si>
    <t>Naknade za prijevoz na posao i s posla</t>
  </si>
  <si>
    <t>Stručno usavršavanje zaposlenika</t>
  </si>
  <si>
    <t>Članarine</t>
  </si>
  <si>
    <t>Ostali rashodi</t>
  </si>
  <si>
    <t>Financijski rashodi</t>
  </si>
  <si>
    <t>II.</t>
  </si>
  <si>
    <t>I.</t>
  </si>
  <si>
    <t>Zakupnine i najamnine</t>
  </si>
  <si>
    <t>Premije osiguranja</t>
  </si>
  <si>
    <t>VRSTA RASHODA</t>
  </si>
  <si>
    <t>1.4.</t>
  </si>
  <si>
    <t>III.</t>
  </si>
  <si>
    <t>6.</t>
  </si>
  <si>
    <t>Službena putovanja</t>
  </si>
  <si>
    <t>Rashodi za nabavu neproizvedene imovine</t>
  </si>
  <si>
    <t>Rashodi za nabavu proizvedene dugotrajne imovine</t>
  </si>
  <si>
    <t>2.5.</t>
  </si>
  <si>
    <t>Građevinski objekti</t>
  </si>
  <si>
    <t>Postrojenja i oprema</t>
  </si>
  <si>
    <t>Prijevozna sredstva</t>
  </si>
  <si>
    <t>Knjige, umjetnička djela i ostale izložbene vrijednosti</t>
  </si>
  <si>
    <t>Rashodi za dodatna ulaganja na nefinancijskoj imovini</t>
  </si>
  <si>
    <t>PRORAČUN             MŽ</t>
  </si>
  <si>
    <t>DRŽAVNI PRORAČUN</t>
  </si>
  <si>
    <t>VLASTITI PRIHODI</t>
  </si>
  <si>
    <t>OSTALI PRIHODI</t>
  </si>
  <si>
    <t>UKUPNO</t>
  </si>
  <si>
    <t>Plaće za redovan rad</t>
  </si>
  <si>
    <t>Plaće za prekovremeni rad</t>
  </si>
  <si>
    <t>Ostali rashodi za zaposlene (jubilarne nagrade, darovi, otpremnine)</t>
  </si>
  <si>
    <t>Rashodi za materijal i dijelove za tekuće i invest. održavanje</t>
  </si>
  <si>
    <t>2.3.5.</t>
  </si>
  <si>
    <t>2.3.6.</t>
  </si>
  <si>
    <t>2.3.7.</t>
  </si>
  <si>
    <t>2.3.8.</t>
  </si>
  <si>
    <t>Napomena:</t>
  </si>
  <si>
    <t>Obrazac: ŠK-PR</t>
  </si>
  <si>
    <t xml:space="preserve">      (mjesto, datum)</t>
  </si>
  <si>
    <t>_____________________</t>
  </si>
  <si>
    <t>MP</t>
  </si>
  <si>
    <t>Plaće u naravi</t>
  </si>
  <si>
    <t>Naknade troškova osobama izvan radnog odnosa</t>
  </si>
  <si>
    <t>2.5.1.</t>
  </si>
  <si>
    <t>2.5.2.</t>
  </si>
  <si>
    <t>2.5.3.</t>
  </si>
  <si>
    <t>2.5.4.</t>
  </si>
  <si>
    <t>2.5.5.</t>
  </si>
  <si>
    <t>Ostali rashodi poslovanja</t>
  </si>
  <si>
    <t>IZDACI ZA FINANCIJSKU IMOVINU I OTPLATE ZAJMOVA</t>
  </si>
  <si>
    <t>RAZLIKA (prihodi - rashodi i izdaci)</t>
  </si>
  <si>
    <t>Obrazac: ŠK-RAS</t>
  </si>
  <si>
    <t>1.5.</t>
  </si>
  <si>
    <t>Prihodi po posebnim propisima</t>
  </si>
  <si>
    <t>3.1.</t>
  </si>
  <si>
    <t>5.1.</t>
  </si>
  <si>
    <t>5.2.</t>
  </si>
  <si>
    <t>Plaće i naknade</t>
  </si>
  <si>
    <t>6.1.</t>
  </si>
  <si>
    <t>6.2.</t>
  </si>
  <si>
    <t>Materijalni troškovi</t>
  </si>
  <si>
    <t>Hitne intervencije</t>
  </si>
  <si>
    <t>6.3.</t>
  </si>
  <si>
    <t>6.4.</t>
  </si>
  <si>
    <t>6.5.</t>
  </si>
  <si>
    <t>7.</t>
  </si>
  <si>
    <t>Prihodi od obavljanja vlastite djelatnosti</t>
  </si>
  <si>
    <t>7.1.</t>
  </si>
  <si>
    <t>8.</t>
  </si>
  <si>
    <t>Prihodi od prodaje nefinancijske imovine</t>
  </si>
  <si>
    <t>3.3.</t>
  </si>
  <si>
    <t>3.4.</t>
  </si>
  <si>
    <t>3.6.</t>
  </si>
  <si>
    <t>3.7.</t>
  </si>
  <si>
    <t>Autorski honorari</t>
  </si>
  <si>
    <t>Ugovori o djelu</t>
  </si>
  <si>
    <t>Ostali rashodi za intelektualne i osobne usluge</t>
  </si>
  <si>
    <t>2.3.9.</t>
  </si>
  <si>
    <t>2.3.10.</t>
  </si>
  <si>
    <t>Porezi i doprinosi iz i na plaće</t>
  </si>
  <si>
    <t>2.1.4.</t>
  </si>
  <si>
    <t>Ostale naknade troškova zaposlenima</t>
  </si>
  <si>
    <t>Rashodi za računalne usluge</t>
  </si>
  <si>
    <t>2.3.11.</t>
  </si>
  <si>
    <t>Ostali nespomenuti rashodi poslovanja</t>
  </si>
  <si>
    <t>RASHODI POSLOVANJA (1+2+3+4)</t>
  </si>
  <si>
    <t>RASHODI ZA NABAVU I DODATNA ULAGANJA U NEFINANCIJSKU IMOVINU (1+2+3)</t>
  </si>
  <si>
    <t>Rashodi za zaposlene (1.1.+1.2.+1.3.+1.4.+1.5.)</t>
  </si>
  <si>
    <t>Materijalni rashodi (2.1.+2.2.+2.3.+2.4.+2.5.)</t>
  </si>
  <si>
    <t>UKUPNI RASHODI (I+II)</t>
  </si>
  <si>
    <t>UKUPNI RASHODI I IZDACI(I+II+III)</t>
  </si>
  <si>
    <t>OSNOVNA ŠKOLA DOMAŠINEC</t>
  </si>
  <si>
    <t>M.KOVAČA 1, DOMAŠINEC,</t>
  </si>
  <si>
    <t>40318 DEKANOVEC</t>
  </si>
  <si>
    <t>Prihodi od kamata na depozite po viđenju</t>
  </si>
  <si>
    <t>9.</t>
  </si>
  <si>
    <t>UKUPNI PRIHODI (1+2+3+4+5+6+7+8+9+10)</t>
  </si>
  <si>
    <t>Prihode od obavljanja vlastite djelatnosti svaka škola razrađuje po vrstama u skladu s ostvarenjem.</t>
  </si>
  <si>
    <t xml:space="preserve">                 (mjesto, datum)</t>
  </si>
  <si>
    <t>OŠ DOMAŠINEC</t>
  </si>
  <si>
    <t>M.KOVAČA 1, DOMAŠINEC</t>
  </si>
  <si>
    <t>1.6.</t>
  </si>
  <si>
    <t>Plaće za posebne uvjete rada i rad u drugoj smjeni</t>
  </si>
  <si>
    <t>Rashodi za usluge telefona, interneta, pošte i prijevoza</t>
  </si>
  <si>
    <t>prihodi od ulaznica za kazališne ili kino predstave</t>
  </si>
  <si>
    <t>Materijal, dijelovi i usluge tekućeg i inv.održavanja</t>
  </si>
  <si>
    <t>2.2.5.</t>
  </si>
  <si>
    <t>Rashodi za službenu, radnu i zaštitnu obuću i odjeću</t>
  </si>
  <si>
    <t>Ulaganja u računalne programe</t>
  </si>
  <si>
    <t>2.2.6.</t>
  </si>
  <si>
    <t>Rashodi za namirnice i drugi mat. za šk.kuhinju</t>
  </si>
  <si>
    <t>2.6.</t>
  </si>
  <si>
    <t>Ulaganja u nasade</t>
  </si>
  <si>
    <t>prihodi od uč.akcija-prodaja starog papira i pet-ambalaže</t>
  </si>
  <si>
    <t>prihodi od školske zadruge</t>
  </si>
  <si>
    <t>prihodi za školsku kuhinju</t>
  </si>
  <si>
    <t>Naknade za rad predst.i izvršnih tijela, povjerenstava i sl.</t>
  </si>
  <si>
    <t>Martina Kivač, mag.theol.</t>
  </si>
  <si>
    <t>ravnateljica:</t>
  </si>
  <si>
    <t>Energenti + voda - iz sustava riznice</t>
  </si>
  <si>
    <t>Prihodi od drugih izvora - ostali nespomenuti prihodi</t>
  </si>
  <si>
    <t>Pristojbe i naknade</t>
  </si>
  <si>
    <t>asistenti</t>
  </si>
  <si>
    <t>mat.rash.</t>
  </si>
  <si>
    <t>Tekući prij.između pror.kor.istog pr.temeljem EU sred.</t>
  </si>
  <si>
    <t>prihodi za financiranje izvanučioničke nastave</t>
  </si>
  <si>
    <t>prihodi za fotokopiranje - sufinanciranje učenika</t>
  </si>
  <si>
    <t>prihodi od uplata uč. za trošk. ispita, časopisa, Klokana</t>
  </si>
  <si>
    <t>Domašinec, 24.07.2017.</t>
  </si>
  <si>
    <t>3.2.</t>
  </si>
  <si>
    <t>3.5.</t>
  </si>
  <si>
    <t>3.8.</t>
  </si>
  <si>
    <t>u razdoblju od siječnja do lipnja 2017. godine</t>
  </si>
  <si>
    <t>ostali nespomenuti prihodi po posebnim propisima</t>
  </si>
  <si>
    <t>Donacije - tekuće i kapitalne</t>
  </si>
  <si>
    <t>Prihodi od 5%-tnog sufinanciranja rada os. asistenata</t>
  </si>
  <si>
    <t>Ostali prihodi iz drž. proračuna - naknade za kv.nez.in.</t>
  </si>
  <si>
    <t>IZVJEŠĆE O OSTVARENIM RASHODIMA u razdoblju siječanj - lipanj 2017. godine</t>
  </si>
  <si>
    <t>namj.pr.-manj.</t>
  </si>
  <si>
    <t>za ostvareni višak u razdoblju - Međimurska županija</t>
  </si>
  <si>
    <t>riznica</t>
  </si>
  <si>
    <t>Domašinec, 24.07.2017. godine</t>
  </si>
  <si>
    <t>HZZ-manjak</t>
  </si>
  <si>
    <t>preneseni višak/manjak iz prethodnog razdoblja-početno stanje</t>
  </si>
  <si>
    <t xml:space="preserve"> za ostvareni manjak u razdoblju-Međimurska županija</t>
  </si>
  <si>
    <t>prebijeni rezult.</t>
  </si>
  <si>
    <t>prebijeni rezultat razdoblja s početnim stanjem-Međimurska žup.</t>
  </si>
  <si>
    <t>prenes.višak-P.S.</t>
  </si>
  <si>
    <t>Martina Kivač, mag, theol.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</si>
</sst>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10"/>
      <name val="Calibri"/>
      <family val="2"/>
    </font>
    <font>
      <u val="single"/>
      <sz val="11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double"/>
      <right>
        <color indexed="63"/>
      </right>
      <top style="thin"/>
      <bottom style="thin"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/>
      <right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double"/>
      <bottom style="medium"/>
    </border>
    <border>
      <left style="double"/>
      <right/>
      <top style="medium"/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ck"/>
      <bottom style="double"/>
    </border>
    <border>
      <left style="medium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thin"/>
      <right style="thin"/>
      <top style="thick"/>
      <bottom style="double"/>
    </border>
    <border>
      <left style="thin"/>
      <right/>
      <top style="thick"/>
      <bottom style="double"/>
    </border>
    <border>
      <left style="medium"/>
      <right style="medium"/>
      <top style="thick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50" applyFont="1" applyAlignment="1">
      <alignment vertical="center"/>
      <protection/>
    </xf>
    <xf numFmtId="0" fontId="21" fillId="0" borderId="10" xfId="50" applyFont="1" applyBorder="1" applyAlignment="1">
      <alignment horizontal="center" vertical="center"/>
      <protection/>
    </xf>
    <xf numFmtId="4" fontId="21" fillId="0" borderId="0" xfId="50" applyNumberFormat="1" applyFont="1" applyAlignment="1">
      <alignment vertical="center"/>
      <protection/>
    </xf>
    <xf numFmtId="0" fontId="21" fillId="0" borderId="0" xfId="0" applyFont="1" applyAlignment="1">
      <alignment/>
    </xf>
    <xf numFmtId="0" fontId="19" fillId="0" borderId="0" xfId="50" applyFont="1" applyAlignment="1">
      <alignment vertical="center" wrapText="1"/>
      <protection/>
    </xf>
    <xf numFmtId="0" fontId="20" fillId="0" borderId="10" xfId="50" applyFont="1" applyFill="1" applyBorder="1" applyAlignment="1">
      <alignment vertical="center"/>
      <protection/>
    </xf>
    <xf numFmtId="0" fontId="20" fillId="0" borderId="11" xfId="50" applyFont="1" applyFill="1" applyBorder="1" applyAlignment="1">
      <alignment horizontal="center" vertical="center"/>
      <protection/>
    </xf>
    <xf numFmtId="4" fontId="20" fillId="0" borderId="12" xfId="50" applyNumberFormat="1" applyFont="1" applyFill="1" applyBorder="1" applyAlignment="1">
      <alignment vertical="center"/>
      <protection/>
    </xf>
    <xf numFmtId="4" fontId="20" fillId="0" borderId="10" xfId="50" applyNumberFormat="1" applyFont="1" applyFill="1" applyBorder="1" applyAlignment="1">
      <alignment vertical="center"/>
      <protection/>
    </xf>
    <xf numFmtId="4" fontId="20" fillId="0" borderId="13" xfId="50" applyNumberFormat="1" applyFont="1" applyFill="1" applyBorder="1" applyAlignment="1">
      <alignment vertical="center"/>
      <protection/>
    </xf>
    <xf numFmtId="0" fontId="21" fillId="0" borderId="11" xfId="50" applyFont="1" applyFill="1" applyBorder="1" applyAlignment="1">
      <alignment horizontal="center" vertical="center"/>
      <protection/>
    </xf>
    <xf numFmtId="4" fontId="21" fillId="0" borderId="12" xfId="50" applyNumberFormat="1" applyFont="1" applyFill="1" applyBorder="1" applyAlignment="1">
      <alignment vertical="center"/>
      <protection/>
    </xf>
    <xf numFmtId="4" fontId="21" fillId="0" borderId="10" xfId="50" applyNumberFormat="1" applyFont="1" applyFill="1" applyBorder="1" applyAlignment="1">
      <alignment vertical="center"/>
      <protection/>
    </xf>
    <xf numFmtId="4" fontId="21" fillId="0" borderId="13" xfId="50" applyNumberFormat="1" applyFont="1" applyFill="1" applyBorder="1" applyAlignment="1">
      <alignment vertical="center"/>
      <protection/>
    </xf>
    <xf numFmtId="4" fontId="21" fillId="0" borderId="14" xfId="50" applyNumberFormat="1" applyFont="1" applyBorder="1" applyAlignment="1">
      <alignment vertical="center"/>
      <protection/>
    </xf>
    <xf numFmtId="0" fontId="21" fillId="0" borderId="15" xfId="50" applyFont="1" applyFill="1" applyBorder="1" applyAlignment="1">
      <alignment horizontal="center" vertical="center"/>
      <protection/>
    </xf>
    <xf numFmtId="4" fontId="21" fillId="0" borderId="16" xfId="50" applyNumberFormat="1" applyFont="1" applyFill="1" applyBorder="1" applyAlignment="1">
      <alignment vertical="center"/>
      <protection/>
    </xf>
    <xf numFmtId="4" fontId="21" fillId="0" borderId="17" xfId="50" applyNumberFormat="1" applyFont="1" applyFill="1" applyBorder="1" applyAlignment="1">
      <alignment vertical="center"/>
      <protection/>
    </xf>
    <xf numFmtId="4" fontId="21" fillId="0" borderId="18" xfId="50" applyNumberFormat="1" applyFont="1" applyFill="1" applyBorder="1" applyAlignment="1">
      <alignment vertical="center"/>
      <protection/>
    </xf>
    <xf numFmtId="0" fontId="20" fillId="0" borderId="19" xfId="50" applyFont="1" applyBorder="1" applyAlignment="1">
      <alignment vertical="center"/>
      <protection/>
    </xf>
    <xf numFmtId="0" fontId="20" fillId="0" borderId="20" xfId="50" applyFont="1" applyBorder="1" applyAlignment="1">
      <alignment vertical="center"/>
      <protection/>
    </xf>
    <xf numFmtId="0" fontId="20" fillId="0" borderId="21" xfId="50" applyFont="1" applyBorder="1" applyAlignment="1">
      <alignment horizontal="center" vertical="center"/>
      <protection/>
    </xf>
    <xf numFmtId="0" fontId="20" fillId="33" borderId="22" xfId="50" applyFont="1" applyFill="1" applyBorder="1" applyAlignment="1">
      <alignment vertical="center"/>
      <protection/>
    </xf>
    <xf numFmtId="0" fontId="20" fillId="34" borderId="11" xfId="50" applyFont="1" applyFill="1" applyBorder="1" applyAlignment="1">
      <alignment horizontal="center" vertical="center"/>
      <protection/>
    </xf>
    <xf numFmtId="4" fontId="20" fillId="34" borderId="13" xfId="50" applyNumberFormat="1" applyFont="1" applyFill="1" applyBorder="1" applyAlignment="1">
      <alignment vertical="center"/>
      <protection/>
    </xf>
    <xf numFmtId="4" fontId="20" fillId="34" borderId="10" xfId="50" applyNumberFormat="1" applyFont="1" applyFill="1" applyBorder="1" applyAlignment="1">
      <alignment vertical="center"/>
      <protection/>
    </xf>
    <xf numFmtId="0" fontId="21" fillId="0" borderId="11" xfId="50" applyFont="1" applyBorder="1" applyAlignment="1">
      <alignment horizontal="center" vertical="center"/>
      <protection/>
    </xf>
    <xf numFmtId="4" fontId="21" fillId="0" borderId="13" xfId="50" applyNumberFormat="1" applyFont="1" applyBorder="1" applyAlignment="1">
      <alignment vertical="center"/>
      <protection/>
    </xf>
    <xf numFmtId="0" fontId="20" fillId="33" borderId="19" xfId="50" applyFont="1" applyFill="1" applyBorder="1" applyAlignment="1">
      <alignment vertical="center"/>
      <protection/>
    </xf>
    <xf numFmtId="4" fontId="20" fillId="34" borderId="12" xfId="50" applyNumberFormat="1" applyFont="1" applyFill="1" applyBorder="1" applyAlignment="1">
      <alignment vertical="center"/>
      <protection/>
    </xf>
    <xf numFmtId="0" fontId="20" fillId="0" borderId="22" xfId="50" applyFont="1" applyBorder="1" applyAlignment="1">
      <alignment vertical="center"/>
      <protection/>
    </xf>
    <xf numFmtId="0" fontId="21" fillId="0" borderId="22" xfId="50" applyFont="1" applyBorder="1" applyAlignment="1">
      <alignment vertical="center"/>
      <protection/>
    </xf>
    <xf numFmtId="4" fontId="21" fillId="0" borderId="10" xfId="50" applyNumberFormat="1" applyFont="1" applyBorder="1" applyAlignment="1">
      <alignment vertical="center"/>
      <protection/>
    </xf>
    <xf numFmtId="0" fontId="21" fillId="33" borderId="22" xfId="50" applyFont="1" applyFill="1" applyBorder="1" applyAlignment="1">
      <alignment vertical="center"/>
      <protection/>
    </xf>
    <xf numFmtId="0" fontId="21" fillId="0" borderId="23" xfId="50" applyFont="1" applyBorder="1" applyAlignment="1">
      <alignment vertical="center"/>
      <protection/>
    </xf>
    <xf numFmtId="0" fontId="21" fillId="0" borderId="15" xfId="50" applyFont="1" applyBorder="1" applyAlignment="1">
      <alignment horizontal="center" vertical="center"/>
      <protection/>
    </xf>
    <xf numFmtId="4" fontId="21" fillId="0" borderId="24" xfId="50" applyNumberFormat="1" applyFont="1" applyBorder="1" applyAlignment="1">
      <alignment vertical="center"/>
      <protection/>
    </xf>
    <xf numFmtId="0" fontId="20" fillId="0" borderId="25" xfId="50" applyFont="1" applyBorder="1" applyAlignment="1">
      <alignment horizontal="left" vertical="center"/>
      <protection/>
    </xf>
    <xf numFmtId="0" fontId="20" fillId="0" borderId="26" xfId="50" applyFont="1" applyBorder="1" applyAlignment="1">
      <alignment horizontal="center" vertical="center"/>
      <protection/>
    </xf>
    <xf numFmtId="4" fontId="20" fillId="0" borderId="27" xfId="50" applyNumberFormat="1" applyFont="1" applyFill="1" applyBorder="1" applyAlignment="1">
      <alignment vertical="center"/>
      <protection/>
    </xf>
    <xf numFmtId="4" fontId="20" fillId="0" borderId="25" xfId="50" applyNumberFormat="1" applyFont="1" applyFill="1" applyBorder="1" applyAlignment="1">
      <alignment vertical="center"/>
      <protection/>
    </xf>
    <xf numFmtId="4" fontId="20" fillId="0" borderId="28" xfId="50" applyNumberFormat="1" applyFont="1" applyBorder="1" applyAlignment="1">
      <alignment vertical="center"/>
      <protection/>
    </xf>
    <xf numFmtId="0" fontId="22" fillId="20" borderId="29" xfId="50" applyFont="1" applyFill="1" applyBorder="1" applyAlignment="1">
      <alignment horizontal="center" vertical="center"/>
      <protection/>
    </xf>
    <xf numFmtId="4" fontId="22" fillId="20" borderId="30" xfId="50" applyNumberFormat="1" applyFont="1" applyFill="1" applyBorder="1" applyAlignment="1">
      <alignment vertical="center"/>
      <protection/>
    </xf>
    <xf numFmtId="0" fontId="20" fillId="0" borderId="31" xfId="50" applyFont="1" applyFill="1" applyBorder="1" applyAlignment="1">
      <alignment horizontal="center" vertical="center"/>
      <protection/>
    </xf>
    <xf numFmtId="4" fontId="20" fillId="0" borderId="10" xfId="50" applyNumberFormat="1" applyFont="1" applyBorder="1" applyAlignment="1">
      <alignment vertical="center"/>
      <protection/>
    </xf>
    <xf numFmtId="4" fontId="20" fillId="0" borderId="0" xfId="50" applyNumberFormat="1" applyFont="1" applyFill="1" applyBorder="1" applyAlignment="1">
      <alignment vertical="center"/>
      <protection/>
    </xf>
    <xf numFmtId="0" fontId="21" fillId="0" borderId="31" xfId="50" applyFont="1" applyFill="1" applyBorder="1" applyAlignment="1">
      <alignment horizontal="center" vertical="center"/>
      <protection/>
    </xf>
    <xf numFmtId="0" fontId="20" fillId="0" borderId="15" xfId="50" applyFont="1" applyFill="1" applyBorder="1" applyAlignment="1">
      <alignment horizontal="center" vertical="center"/>
      <protection/>
    </xf>
    <xf numFmtId="4" fontId="20" fillId="0" borderId="16" xfId="50" applyNumberFormat="1" applyFont="1" applyFill="1" applyBorder="1" applyAlignment="1">
      <alignment vertical="center"/>
      <protection/>
    </xf>
    <xf numFmtId="4" fontId="20" fillId="0" borderId="17" xfId="50" applyNumberFormat="1" applyFont="1" applyBorder="1" applyAlignment="1">
      <alignment vertical="center"/>
      <protection/>
    </xf>
    <xf numFmtId="4" fontId="20" fillId="0" borderId="24" xfId="50" applyNumberFormat="1" applyFont="1" applyFill="1" applyBorder="1" applyAlignment="1">
      <alignment vertical="center"/>
      <protection/>
    </xf>
    <xf numFmtId="0" fontId="19" fillId="16" borderId="32" xfId="50" applyFont="1" applyFill="1" applyBorder="1" applyAlignment="1">
      <alignment horizontal="center" vertical="center"/>
      <protection/>
    </xf>
    <xf numFmtId="4" fontId="19" fillId="16" borderId="33" xfId="50" applyNumberFormat="1" applyFont="1" applyFill="1" applyBorder="1" applyAlignment="1">
      <alignment vertical="center"/>
      <protection/>
    </xf>
    <xf numFmtId="0" fontId="20" fillId="0" borderId="0" xfId="50" applyFont="1" applyAlignment="1">
      <alignment vertical="center"/>
      <protection/>
    </xf>
    <xf numFmtId="0" fontId="20" fillId="0" borderId="0" xfId="0" applyFont="1" applyAlignment="1">
      <alignment/>
    </xf>
    <xf numFmtId="0" fontId="22" fillId="0" borderId="0" xfId="50" applyFont="1" applyFill="1" applyBorder="1" applyAlignment="1">
      <alignment vertical="center"/>
      <protection/>
    </xf>
    <xf numFmtId="0" fontId="23" fillId="0" borderId="0" xfId="50" applyFont="1" applyFill="1" applyBorder="1" applyAlignment="1">
      <alignment vertical="center"/>
      <protection/>
    </xf>
    <xf numFmtId="0" fontId="21" fillId="0" borderId="0" xfId="50" applyFont="1" applyFill="1" applyBorder="1" applyAlignment="1">
      <alignment vertical="center"/>
      <protection/>
    </xf>
    <xf numFmtId="0" fontId="19" fillId="0" borderId="0" xfId="50" applyFont="1" applyFill="1" applyBorder="1" applyAlignment="1">
      <alignment vertical="center"/>
      <protection/>
    </xf>
    <xf numFmtId="0" fontId="24" fillId="0" borderId="0" xfId="50" applyFont="1" applyFill="1" applyBorder="1" applyAlignment="1">
      <alignment vertical="center"/>
      <protection/>
    </xf>
    <xf numFmtId="0" fontId="19" fillId="0" borderId="0" xfId="50" applyFont="1" applyAlignment="1">
      <alignment vertical="center"/>
      <protection/>
    </xf>
    <xf numFmtId="4" fontId="20" fillId="0" borderId="0" xfId="50" applyNumberFormat="1" applyFont="1" applyAlignment="1">
      <alignment vertical="center"/>
      <protection/>
    </xf>
    <xf numFmtId="0" fontId="20" fillId="0" borderId="0" xfId="50" applyFont="1" applyFill="1" applyBorder="1" applyAlignment="1">
      <alignment vertical="center"/>
      <protection/>
    </xf>
    <xf numFmtId="0" fontId="25" fillId="0" borderId="0" xfId="50" applyFont="1" applyFill="1" applyBorder="1" applyAlignment="1">
      <alignment vertical="center"/>
      <protection/>
    </xf>
    <xf numFmtId="0" fontId="26" fillId="0" borderId="0" xfId="50" applyFont="1" applyFill="1" applyBorder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0" xfId="50" applyFont="1" applyBorder="1" applyAlignment="1">
      <alignment vertical="center"/>
      <protection/>
    </xf>
    <xf numFmtId="0" fontId="21" fillId="0" borderId="0" xfId="50" applyFont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34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0" borderId="0" xfId="50" applyFont="1" applyFill="1" applyBorder="1" applyAlignment="1">
      <alignment vertical="center"/>
      <protection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0" fontId="19" fillId="16" borderId="36" xfId="0" applyFont="1" applyFill="1" applyBorder="1" applyAlignment="1">
      <alignment vertical="center"/>
    </xf>
    <xf numFmtId="0" fontId="19" fillId="16" borderId="25" xfId="0" applyFont="1" applyFill="1" applyBorder="1" applyAlignment="1">
      <alignment horizontal="center" vertical="center"/>
    </xf>
    <xf numFmtId="0" fontId="19" fillId="16" borderId="2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right" vertical="center"/>
    </xf>
    <xf numFmtId="0" fontId="19" fillId="0" borderId="38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4" fontId="27" fillId="0" borderId="41" xfId="0" applyNumberFormat="1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center" vertical="center"/>
    </xf>
    <xf numFmtId="4" fontId="27" fillId="0" borderId="21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/>
    </xf>
    <xf numFmtId="4" fontId="27" fillId="0" borderId="11" xfId="0" applyNumberFormat="1" applyFont="1" applyFill="1" applyBorder="1" applyAlignment="1">
      <alignment horizontal="right" vertical="center"/>
    </xf>
    <xf numFmtId="0" fontId="27" fillId="0" borderId="43" xfId="0" applyFont="1" applyFill="1" applyBorder="1" applyAlignment="1">
      <alignment horizontal="center" vertical="center"/>
    </xf>
    <xf numFmtId="4" fontId="27" fillId="0" borderId="31" xfId="0" applyNumberFormat="1" applyFont="1" applyFill="1" applyBorder="1" applyAlignment="1">
      <alignment horizontal="right" vertical="center"/>
    </xf>
    <xf numFmtId="0" fontId="19" fillId="0" borderId="44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right" vertical="center"/>
    </xf>
    <xf numFmtId="0" fontId="27" fillId="0" borderId="45" xfId="0" applyFont="1" applyBorder="1" applyAlignment="1">
      <alignment horizontal="left" vertical="center"/>
    </xf>
    <xf numFmtId="4" fontId="27" fillId="0" borderId="15" xfId="0" applyNumberFormat="1" applyFont="1" applyBorder="1" applyAlignment="1">
      <alignment horizontal="right" vertical="center"/>
    </xf>
    <xf numFmtId="0" fontId="19" fillId="0" borderId="37" xfId="0" applyFont="1" applyBorder="1" applyAlignment="1">
      <alignment horizontal="left" vertical="center"/>
    </xf>
    <xf numFmtId="0" fontId="19" fillId="0" borderId="3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4" fontId="19" fillId="0" borderId="26" xfId="0" applyNumberFormat="1" applyFont="1" applyBorder="1" applyAlignment="1">
      <alignment horizontal="right" vertical="center"/>
    </xf>
    <xf numFmtId="0" fontId="27" fillId="0" borderId="42" xfId="0" applyFont="1" applyBorder="1" applyAlignment="1">
      <alignment horizontal="left" vertical="center"/>
    </xf>
    <xf numFmtId="0" fontId="27" fillId="0" borderId="3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" fontId="27" fillId="0" borderId="21" xfId="0" applyNumberFormat="1" applyFont="1" applyBorder="1" applyAlignment="1">
      <alignment horizontal="right" vertical="center"/>
    </xf>
    <xf numFmtId="0" fontId="27" fillId="0" borderId="44" xfId="0" applyFont="1" applyBorder="1" applyAlignment="1">
      <alignment horizontal="left" vertical="center"/>
    </xf>
    <xf numFmtId="4" fontId="27" fillId="0" borderId="11" xfId="0" applyNumberFormat="1" applyFont="1" applyBorder="1" applyAlignment="1">
      <alignment horizontal="right" vertical="center"/>
    </xf>
    <xf numFmtId="0" fontId="27" fillId="0" borderId="38" xfId="0" applyFont="1" applyBorder="1" applyAlignment="1">
      <alignment horizontal="left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4" fontId="27" fillId="0" borderId="41" xfId="0" applyNumberFormat="1" applyFont="1" applyBorder="1" applyAlignment="1">
      <alignment horizontal="right" vertical="center"/>
    </xf>
    <xf numFmtId="0" fontId="27" fillId="0" borderId="28" xfId="0" applyFont="1" applyBorder="1" applyAlignment="1">
      <alignment horizontal="center" vertical="center"/>
    </xf>
    <xf numFmtId="0" fontId="19" fillId="16" borderId="20" xfId="0" applyFont="1" applyFill="1" applyBorder="1" applyAlignment="1">
      <alignment vertical="center"/>
    </xf>
    <xf numFmtId="0" fontId="19" fillId="16" borderId="20" xfId="0" applyFont="1" applyFill="1" applyBorder="1" applyAlignment="1">
      <alignment horizontal="center" vertical="center"/>
    </xf>
    <xf numFmtId="4" fontId="19" fillId="16" borderId="20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1" fillId="0" borderId="10" xfId="50" applyFont="1" applyFill="1" applyBorder="1" applyAlignment="1">
      <alignment horizontal="left" vertical="center"/>
      <protection/>
    </xf>
    <xf numFmtId="0" fontId="21" fillId="0" borderId="10" xfId="50" applyFont="1" applyFill="1" applyBorder="1" applyAlignment="1">
      <alignment horizontal="left" vertical="center" wrapText="1"/>
      <protection/>
    </xf>
    <xf numFmtId="0" fontId="21" fillId="0" borderId="17" xfId="50" applyFont="1" applyFill="1" applyBorder="1" applyAlignment="1">
      <alignment horizontal="left" vertical="center"/>
      <protection/>
    </xf>
    <xf numFmtId="0" fontId="20" fillId="34" borderId="10" xfId="50" applyFont="1" applyFill="1" applyBorder="1" applyAlignment="1">
      <alignment horizontal="left" vertical="center"/>
      <protection/>
    </xf>
    <xf numFmtId="0" fontId="21" fillId="0" borderId="10" xfId="50" applyFont="1" applyBorder="1" applyAlignment="1">
      <alignment horizontal="left" vertical="center"/>
      <protection/>
    </xf>
    <xf numFmtId="0" fontId="21" fillId="0" borderId="13" xfId="50" applyFont="1" applyBorder="1" applyAlignment="1">
      <alignment horizontal="left" vertical="center"/>
      <protection/>
    </xf>
    <xf numFmtId="0" fontId="21" fillId="0" borderId="17" xfId="50" applyFont="1" applyBorder="1" applyAlignment="1">
      <alignment horizontal="left" vertical="center"/>
      <protection/>
    </xf>
    <xf numFmtId="0" fontId="22" fillId="20" borderId="30" xfId="50" applyFont="1" applyFill="1" applyBorder="1" applyAlignment="1">
      <alignment horizontal="left" vertical="center" wrapText="1"/>
      <protection/>
    </xf>
    <xf numFmtId="0" fontId="20" fillId="0" borderId="46" xfId="50" applyFont="1" applyFill="1" applyBorder="1" applyAlignment="1">
      <alignment horizontal="left" vertical="center" wrapText="1"/>
      <protection/>
    </xf>
    <xf numFmtId="0" fontId="21" fillId="0" borderId="46" xfId="50" applyFont="1" applyFill="1" applyBorder="1" applyAlignment="1">
      <alignment horizontal="left" vertical="center" wrapText="1"/>
      <protection/>
    </xf>
    <xf numFmtId="0" fontId="20" fillId="0" borderId="16" xfId="50" applyFont="1" applyFill="1" applyBorder="1" applyAlignment="1">
      <alignment horizontal="left" vertical="center" wrapText="1"/>
      <protection/>
    </xf>
    <xf numFmtId="0" fontId="19" fillId="16" borderId="47" xfId="50" applyFont="1" applyFill="1" applyBorder="1" applyAlignment="1">
      <alignment horizontal="left" vertical="center"/>
      <protection/>
    </xf>
    <xf numFmtId="0" fontId="20" fillId="0" borderId="0" xfId="50" applyFont="1" applyBorder="1" applyAlignment="1">
      <alignment horizontal="center" vertical="center"/>
      <protection/>
    </xf>
    <xf numFmtId="0" fontId="20" fillId="0" borderId="48" xfId="50" applyFont="1" applyBorder="1" applyAlignment="1">
      <alignment horizontal="center" vertical="center"/>
      <protection/>
    </xf>
    <xf numFmtId="0" fontId="20" fillId="16" borderId="49" xfId="50" applyFont="1" applyFill="1" applyBorder="1" applyAlignment="1">
      <alignment horizontal="center" vertical="center"/>
      <protection/>
    </xf>
    <xf numFmtId="0" fontId="20" fillId="16" borderId="50" xfId="50" applyFont="1" applyFill="1" applyBorder="1" applyAlignment="1">
      <alignment horizontal="center" vertical="center"/>
      <protection/>
    </xf>
    <xf numFmtId="4" fontId="20" fillId="16" borderId="51" xfId="50" applyNumberFormat="1" applyFont="1" applyFill="1" applyBorder="1" applyAlignment="1">
      <alignment horizontal="center" vertical="center" wrapText="1"/>
      <protection/>
    </xf>
    <xf numFmtId="4" fontId="20" fillId="16" borderId="52" xfId="50" applyNumberFormat="1" applyFont="1" applyFill="1" applyBorder="1" applyAlignment="1">
      <alignment horizontal="center" vertical="center" wrapText="1"/>
      <protection/>
    </xf>
    <xf numFmtId="4" fontId="20" fillId="16" borderId="53" xfId="50" applyNumberFormat="1" applyFont="1" applyFill="1" applyBorder="1" applyAlignment="1">
      <alignment horizontal="center" vertical="center" wrapText="1"/>
      <protection/>
    </xf>
    <xf numFmtId="4" fontId="20" fillId="0" borderId="20" xfId="50" applyNumberFormat="1" applyFont="1" applyFill="1" applyBorder="1" applyAlignment="1">
      <alignment vertical="center"/>
      <protection/>
    </xf>
    <xf numFmtId="0" fontId="22" fillId="20" borderId="30" xfId="50" applyFont="1" applyFill="1" applyBorder="1" applyAlignment="1">
      <alignment vertical="center"/>
      <protection/>
    </xf>
    <xf numFmtId="4" fontId="22" fillId="20" borderId="54" xfId="50" applyNumberFormat="1" applyFont="1" applyFill="1" applyBorder="1" applyAlignment="1">
      <alignment vertical="center"/>
      <protection/>
    </xf>
    <xf numFmtId="4" fontId="21" fillId="0" borderId="12" xfId="50" applyNumberFormat="1" applyFont="1" applyBorder="1" applyAlignment="1">
      <alignment vertical="center"/>
      <protection/>
    </xf>
    <xf numFmtId="4" fontId="20" fillId="0" borderId="12" xfId="50" applyNumberFormat="1" applyFont="1" applyBorder="1" applyAlignment="1">
      <alignment vertical="center"/>
      <protection/>
    </xf>
    <xf numFmtId="4" fontId="20" fillId="0" borderId="16" xfId="50" applyNumberFormat="1" applyFont="1" applyBorder="1" applyAlignment="1">
      <alignment vertical="center"/>
      <protection/>
    </xf>
    <xf numFmtId="4" fontId="20" fillId="0" borderId="55" xfId="50" applyNumberFormat="1" applyFont="1" applyFill="1" applyBorder="1" applyAlignment="1">
      <alignment vertical="center"/>
      <protection/>
    </xf>
    <xf numFmtId="4" fontId="20" fillId="0" borderId="56" xfId="50" applyNumberFormat="1" applyFont="1" applyFill="1" applyBorder="1" applyAlignment="1">
      <alignment vertical="center"/>
      <protection/>
    </xf>
    <xf numFmtId="0" fontId="30" fillId="0" borderId="0" xfId="50" applyFont="1" applyBorder="1" applyAlignment="1">
      <alignment vertical="center"/>
      <protection/>
    </xf>
    <xf numFmtId="0" fontId="22" fillId="20" borderId="57" xfId="50" applyFont="1" applyFill="1" applyBorder="1" applyAlignment="1">
      <alignment horizontal="center" vertical="center"/>
      <protection/>
    </xf>
    <xf numFmtId="4" fontId="20" fillId="20" borderId="58" xfId="50" applyNumberFormat="1" applyFont="1" applyFill="1" applyBorder="1" applyAlignment="1">
      <alignment vertical="center"/>
      <protection/>
    </xf>
    <xf numFmtId="0" fontId="20" fillId="0" borderId="59" xfId="50" applyFont="1" applyFill="1" applyBorder="1" applyAlignment="1">
      <alignment horizontal="center" vertical="center"/>
      <protection/>
    </xf>
    <xf numFmtId="0" fontId="21" fillId="0" borderId="60" xfId="50" applyFont="1" applyFill="1" applyBorder="1" applyAlignment="1">
      <alignment horizontal="center" vertical="center"/>
      <protection/>
    </xf>
    <xf numFmtId="0" fontId="21" fillId="0" borderId="61" xfId="50" applyFont="1" applyFill="1" applyBorder="1" applyAlignment="1">
      <alignment horizontal="center" vertical="center"/>
      <protection/>
    </xf>
    <xf numFmtId="0" fontId="20" fillId="0" borderId="59" xfId="50" applyFont="1" applyBorder="1" applyAlignment="1">
      <alignment horizontal="left" vertical="center"/>
      <protection/>
    </xf>
    <xf numFmtId="0" fontId="20" fillId="34" borderId="60" xfId="50" applyFont="1" applyFill="1" applyBorder="1" applyAlignment="1">
      <alignment horizontal="left" vertical="center"/>
      <protection/>
    </xf>
    <xf numFmtId="0" fontId="21" fillId="0" borderId="62" xfId="50" applyFont="1" applyBorder="1" applyAlignment="1">
      <alignment horizontal="right" vertical="center"/>
      <protection/>
    </xf>
    <xf numFmtId="0" fontId="21" fillId="0" borderId="59" xfId="50" applyFont="1" applyBorder="1" applyAlignment="1">
      <alignment horizontal="right" vertical="center"/>
      <protection/>
    </xf>
    <xf numFmtId="0" fontId="20" fillId="34" borderId="63" xfId="50" applyFont="1" applyFill="1" applyBorder="1" applyAlignment="1">
      <alignment horizontal="left" vertical="center"/>
      <protection/>
    </xf>
    <xf numFmtId="4" fontId="20" fillId="34" borderId="11" xfId="50" applyNumberFormat="1" applyFont="1" applyFill="1" applyBorder="1" applyAlignment="1">
      <alignment vertical="center"/>
      <protection/>
    </xf>
    <xf numFmtId="0" fontId="21" fillId="0" borderId="63" xfId="50" applyFont="1" applyBorder="1" applyAlignment="1">
      <alignment horizontal="right" vertical="center"/>
      <protection/>
    </xf>
    <xf numFmtId="0" fontId="21" fillId="0" borderId="60" xfId="50" applyFont="1" applyBorder="1" applyAlignment="1">
      <alignment horizontal="right" vertical="center"/>
      <protection/>
    </xf>
    <xf numFmtId="0" fontId="20" fillId="34" borderId="38" xfId="50" applyFont="1" applyFill="1" applyBorder="1" applyAlignment="1">
      <alignment vertical="center"/>
      <protection/>
    </xf>
    <xf numFmtId="0" fontId="21" fillId="0" borderId="61" xfId="50" applyFont="1" applyBorder="1" applyAlignment="1">
      <alignment horizontal="right" vertical="center"/>
      <protection/>
    </xf>
    <xf numFmtId="0" fontId="21" fillId="0" borderId="36" xfId="50" applyFont="1" applyBorder="1" applyAlignment="1">
      <alignment horizontal="right" vertical="center"/>
      <protection/>
    </xf>
    <xf numFmtId="0" fontId="20" fillId="0" borderId="63" xfId="50" applyFont="1" applyFill="1" applyBorder="1" applyAlignment="1">
      <alignment horizontal="center" vertical="center"/>
      <protection/>
    </xf>
    <xf numFmtId="0" fontId="20" fillId="0" borderId="60" xfId="50" applyFont="1" applyFill="1" applyBorder="1" applyAlignment="1">
      <alignment horizontal="center" vertical="center"/>
      <protection/>
    </xf>
    <xf numFmtId="0" fontId="20" fillId="0" borderId="61" xfId="50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/>
    </xf>
    <xf numFmtId="0" fontId="19" fillId="0" borderId="25" xfId="0" applyFont="1" applyBorder="1" applyAlignment="1">
      <alignment horizontal="left" vertical="center" wrapText="1"/>
    </xf>
    <xf numFmtId="0" fontId="27" fillId="0" borderId="40" xfId="0" applyFont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43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40" xfId="0" applyFont="1" applyBorder="1" applyAlignment="1">
      <alignment horizontal="left" vertical="center"/>
    </xf>
    <xf numFmtId="4" fontId="20" fillId="0" borderId="64" xfId="50" applyNumberFormat="1" applyFont="1" applyFill="1" applyBorder="1" applyAlignment="1">
      <alignment vertical="center"/>
      <protection/>
    </xf>
    <xf numFmtId="4" fontId="19" fillId="16" borderId="65" xfId="50" applyNumberFormat="1" applyFont="1" applyFill="1" applyBorder="1" applyAlignment="1">
      <alignment vertical="center"/>
      <protection/>
    </xf>
    <xf numFmtId="4" fontId="20" fillId="0" borderId="66" xfId="50" applyNumberFormat="1" applyFont="1" applyFill="1" applyBorder="1" applyAlignment="1">
      <alignment vertical="center"/>
      <protection/>
    </xf>
    <xf numFmtId="4" fontId="20" fillId="34" borderId="55" xfId="50" applyNumberFormat="1" applyFont="1" applyFill="1" applyBorder="1" applyAlignment="1">
      <alignment vertical="center"/>
      <protection/>
    </xf>
    <xf numFmtId="4" fontId="22" fillId="20" borderId="67" xfId="50" applyNumberFormat="1" applyFont="1" applyFill="1" applyBorder="1" applyAlignment="1">
      <alignment vertical="center"/>
      <protection/>
    </xf>
    <xf numFmtId="4" fontId="19" fillId="16" borderId="68" xfId="50" applyNumberFormat="1" applyFont="1" applyFill="1" applyBorder="1" applyAlignment="1">
      <alignment vertical="center"/>
      <protection/>
    </xf>
    <xf numFmtId="0" fontId="21" fillId="0" borderId="63" xfId="50" applyFont="1" applyFill="1" applyBorder="1" applyAlignment="1">
      <alignment horizontal="center" vertical="center"/>
      <protection/>
    </xf>
    <xf numFmtId="4" fontId="21" fillId="0" borderId="69" xfId="50" applyNumberFormat="1" applyFont="1" applyFill="1" applyBorder="1" applyAlignment="1">
      <alignment vertical="center"/>
      <protection/>
    </xf>
    <xf numFmtId="4" fontId="21" fillId="0" borderId="43" xfId="50" applyNumberFormat="1" applyFont="1" applyBorder="1" applyAlignment="1">
      <alignment vertical="center"/>
      <protection/>
    </xf>
    <xf numFmtId="4" fontId="21" fillId="0" borderId="46" xfId="50" applyNumberFormat="1" applyFont="1" applyFill="1" applyBorder="1" applyAlignment="1">
      <alignment vertical="center"/>
      <protection/>
    </xf>
    <xf numFmtId="4" fontId="21" fillId="0" borderId="69" xfId="50" applyNumberFormat="1" applyFont="1" applyBorder="1" applyAlignment="1">
      <alignment vertical="center"/>
      <protection/>
    </xf>
    <xf numFmtId="0" fontId="23" fillId="0" borderId="0" xfId="50" applyFont="1" applyFill="1" applyBorder="1" applyAlignment="1">
      <alignment horizontal="left" vertical="center" wrapText="1"/>
      <protection/>
    </xf>
    <xf numFmtId="0" fontId="23" fillId="0" borderId="0" xfId="50" applyFont="1" applyFill="1" applyBorder="1" applyAlignment="1">
      <alignment horizontal="center" vertical="center"/>
      <protection/>
    </xf>
    <xf numFmtId="4" fontId="23" fillId="0" borderId="0" xfId="50" applyNumberFormat="1" applyFont="1" applyFill="1" applyBorder="1" applyAlignment="1">
      <alignment vertical="center"/>
      <protection/>
    </xf>
    <xf numFmtId="0" fontId="19" fillId="16" borderId="70" xfId="50" applyFont="1" applyFill="1" applyBorder="1" applyAlignment="1">
      <alignment vertical="center"/>
      <protection/>
    </xf>
    <xf numFmtId="0" fontId="19" fillId="35" borderId="10" xfId="50" applyFont="1" applyFill="1" applyBorder="1" applyAlignment="1">
      <alignment vertical="center"/>
      <protection/>
    </xf>
    <xf numFmtId="4" fontId="19" fillId="35" borderId="10" xfId="50" applyNumberFormat="1" applyFont="1" applyFill="1" applyBorder="1" applyAlignment="1">
      <alignment vertical="center"/>
      <protection/>
    </xf>
    <xf numFmtId="0" fontId="19" fillId="16" borderId="71" xfId="50" applyFont="1" applyFill="1" applyBorder="1" applyAlignment="1">
      <alignment vertical="center"/>
      <protection/>
    </xf>
    <xf numFmtId="0" fontId="19" fillId="16" borderId="72" xfId="50" applyFont="1" applyFill="1" applyBorder="1" applyAlignment="1">
      <alignment horizontal="center" vertical="center"/>
      <protection/>
    </xf>
    <xf numFmtId="4" fontId="19" fillId="16" borderId="72" xfId="50" applyNumberFormat="1" applyFont="1" applyFill="1" applyBorder="1" applyAlignment="1">
      <alignment vertical="center"/>
      <protection/>
    </xf>
    <xf numFmtId="4" fontId="19" fillId="16" borderId="73" xfId="50" applyNumberFormat="1" applyFont="1" applyFill="1" applyBorder="1" applyAlignment="1">
      <alignment vertical="center"/>
      <protection/>
    </xf>
    <xf numFmtId="0" fontId="19" fillId="35" borderId="74" xfId="50" applyFont="1" applyFill="1" applyBorder="1" applyAlignment="1">
      <alignment vertical="center"/>
      <protection/>
    </xf>
    <xf numFmtId="4" fontId="19" fillId="16" borderId="75" xfId="50" applyNumberFormat="1" applyFont="1" applyFill="1" applyBorder="1" applyAlignment="1">
      <alignment vertical="center"/>
      <protection/>
    </xf>
    <xf numFmtId="4" fontId="19" fillId="36" borderId="76" xfId="50" applyNumberFormat="1" applyFont="1" applyFill="1" applyBorder="1" applyAlignment="1">
      <alignment vertical="center"/>
      <protection/>
    </xf>
    <xf numFmtId="0" fontId="20" fillId="16" borderId="77" xfId="50" applyFont="1" applyFill="1" applyBorder="1" applyAlignment="1">
      <alignment horizontal="center" vertical="center"/>
      <protection/>
    </xf>
    <xf numFmtId="0" fontId="22" fillId="20" borderId="78" xfId="50" applyFont="1" applyFill="1" applyBorder="1" applyAlignment="1">
      <alignment vertical="center"/>
      <protection/>
    </xf>
    <xf numFmtId="0" fontId="20" fillId="0" borderId="19" xfId="50" applyFont="1" applyFill="1" applyBorder="1" applyAlignment="1">
      <alignment vertical="center"/>
      <protection/>
    </xf>
    <xf numFmtId="0" fontId="21" fillId="0" borderId="19" xfId="50" applyFont="1" applyFill="1" applyBorder="1" applyAlignment="1">
      <alignment vertical="center"/>
      <protection/>
    </xf>
    <xf numFmtId="0" fontId="21" fillId="0" borderId="23" xfId="50" applyFont="1" applyFill="1" applyBorder="1" applyAlignment="1">
      <alignment vertical="center"/>
      <protection/>
    </xf>
    <xf numFmtId="0" fontId="20" fillId="0" borderId="79" xfId="50" applyFont="1" applyBorder="1" applyAlignment="1">
      <alignment vertical="center"/>
      <protection/>
    </xf>
    <xf numFmtId="0" fontId="22" fillId="37" borderId="80" xfId="50" applyFont="1" applyFill="1" applyBorder="1" applyAlignment="1">
      <alignment vertical="center"/>
      <protection/>
    </xf>
    <xf numFmtId="0" fontId="20" fillId="0" borderId="81" xfId="50" applyFont="1" applyFill="1" applyBorder="1" applyAlignment="1">
      <alignment vertical="center"/>
      <protection/>
    </xf>
    <xf numFmtId="0" fontId="20" fillId="0" borderId="82" xfId="50" applyFont="1" applyFill="1" applyBorder="1" applyAlignment="1">
      <alignment vertical="center"/>
      <protection/>
    </xf>
    <xf numFmtId="0" fontId="20" fillId="0" borderId="83" xfId="50" applyFont="1" applyFill="1" applyBorder="1" applyAlignment="1">
      <alignment vertical="center"/>
      <protection/>
    </xf>
    <xf numFmtId="0" fontId="20" fillId="0" borderId="84" xfId="50" applyFont="1" applyFill="1" applyBorder="1" applyAlignment="1">
      <alignment vertical="center"/>
      <protection/>
    </xf>
    <xf numFmtId="0" fontId="21" fillId="16" borderId="85" xfId="50" applyFont="1" applyFill="1" applyBorder="1" applyAlignment="1">
      <alignment vertical="center"/>
      <protection/>
    </xf>
    <xf numFmtId="0" fontId="22" fillId="20" borderId="86" xfId="50" applyFont="1" applyFill="1" applyBorder="1" applyAlignment="1">
      <alignment vertical="center"/>
      <protection/>
    </xf>
    <xf numFmtId="0" fontId="23" fillId="20" borderId="87" xfId="50" applyFont="1" applyFill="1" applyBorder="1" applyAlignment="1">
      <alignment vertical="center"/>
      <protection/>
    </xf>
    <xf numFmtId="0" fontId="23" fillId="20" borderId="88" xfId="50" applyFont="1" applyFill="1" applyBorder="1" applyAlignment="1">
      <alignment horizontal="left" vertical="center" wrapText="1"/>
      <protection/>
    </xf>
    <xf numFmtId="0" fontId="23" fillId="20" borderId="89" xfId="50" applyFont="1" applyFill="1" applyBorder="1" applyAlignment="1">
      <alignment horizontal="center" vertical="center"/>
      <protection/>
    </xf>
    <xf numFmtId="4" fontId="23" fillId="20" borderId="90" xfId="50" applyNumberFormat="1" applyFont="1" applyFill="1" applyBorder="1" applyAlignment="1">
      <alignment vertical="center"/>
      <protection/>
    </xf>
    <xf numFmtId="4" fontId="23" fillId="20" borderId="88" xfId="50" applyNumberFormat="1" applyFont="1" applyFill="1" applyBorder="1" applyAlignment="1">
      <alignment vertical="center"/>
      <protection/>
    </xf>
    <xf numFmtId="4" fontId="23" fillId="20" borderId="91" xfId="50" applyNumberFormat="1" applyFont="1" applyFill="1" applyBorder="1" applyAlignment="1">
      <alignment vertical="center"/>
      <protection/>
    </xf>
    <xf numFmtId="4" fontId="23" fillId="20" borderId="92" xfId="50" applyNumberFormat="1" applyFont="1" applyFill="1" applyBorder="1" applyAlignment="1">
      <alignment vertical="center"/>
      <protection/>
    </xf>
    <xf numFmtId="0" fontId="27" fillId="0" borderId="93" xfId="0" applyFont="1" applyBorder="1" applyAlignment="1">
      <alignment horizontal="left" vertical="center"/>
    </xf>
    <xf numFmtId="0" fontId="27" fillId="0" borderId="94" xfId="0" applyFont="1" applyBorder="1" applyAlignment="1">
      <alignment horizontal="center" vertical="center"/>
    </xf>
    <xf numFmtId="0" fontId="27" fillId="0" borderId="43" xfId="0" applyFont="1" applyBorder="1" applyAlignment="1">
      <alignment horizontal="left" vertical="center"/>
    </xf>
    <xf numFmtId="0" fontId="27" fillId="0" borderId="43" xfId="0" applyFont="1" applyBorder="1" applyAlignment="1">
      <alignment horizontal="center" vertical="center"/>
    </xf>
    <xf numFmtId="4" fontId="27" fillId="0" borderId="31" xfId="0" applyNumberFormat="1" applyFont="1" applyBorder="1" applyAlignment="1">
      <alignment horizontal="right" vertical="center"/>
    </xf>
    <xf numFmtId="16" fontId="27" fillId="0" borderId="14" xfId="0" applyNumberFormat="1" applyFont="1" applyBorder="1" applyAlignment="1">
      <alignment horizontal="center" vertical="center"/>
    </xf>
    <xf numFmtId="4" fontId="19" fillId="0" borderId="0" xfId="50" applyNumberFormat="1" applyFont="1" applyAlignment="1">
      <alignment vertical="center"/>
      <protection/>
    </xf>
    <xf numFmtId="0" fontId="27" fillId="0" borderId="3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4" fontId="27" fillId="0" borderId="26" xfId="0" applyNumberFormat="1" applyFont="1" applyFill="1" applyBorder="1" applyAlignment="1">
      <alignment horizontal="right" vertical="center"/>
    </xf>
    <xf numFmtId="4" fontId="19" fillId="0" borderId="20" xfId="50" applyNumberFormat="1" applyFont="1" applyFill="1" applyBorder="1" applyAlignment="1">
      <alignment horizontal="right" vertical="center"/>
      <protection/>
    </xf>
    <xf numFmtId="0" fontId="19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9" fillId="16" borderId="0" xfId="0" applyFont="1" applyFill="1" applyBorder="1" applyAlignment="1">
      <alignment vertical="center"/>
    </xf>
    <xf numFmtId="0" fontId="19" fillId="16" borderId="0" xfId="0" applyFont="1" applyFill="1" applyBorder="1" applyAlignment="1">
      <alignment horizontal="center" vertical="center"/>
    </xf>
    <xf numFmtId="4" fontId="19" fillId="16" borderId="0" xfId="0" applyNumberFormat="1" applyFont="1" applyFill="1" applyBorder="1" applyAlignment="1">
      <alignment horizontal="right" vertical="center"/>
    </xf>
    <xf numFmtId="4" fontId="19" fillId="16" borderId="95" xfId="50" applyNumberFormat="1" applyFont="1" applyFill="1" applyBorder="1" applyAlignment="1">
      <alignment vertical="center"/>
      <protection/>
    </xf>
    <xf numFmtId="4" fontId="20" fillId="0" borderId="72" xfId="50" applyNumberFormat="1" applyFont="1" applyBorder="1" applyAlignment="1">
      <alignment vertical="center"/>
      <protection/>
    </xf>
    <xf numFmtId="0" fontId="19" fillId="0" borderId="10" xfId="50" applyFont="1" applyFill="1" applyBorder="1" applyAlignment="1">
      <alignment vertical="center"/>
      <protection/>
    </xf>
    <xf numFmtId="0" fontId="19" fillId="0" borderId="12" xfId="50" applyFont="1" applyFill="1" applyBorder="1" applyAlignment="1">
      <alignment vertical="center"/>
      <protection/>
    </xf>
    <xf numFmtId="0" fontId="19" fillId="0" borderId="14" xfId="50" applyFont="1" applyFill="1" applyBorder="1" applyAlignment="1">
      <alignment vertical="center"/>
      <protection/>
    </xf>
    <xf numFmtId="0" fontId="19" fillId="0" borderId="16" xfId="50" applyFont="1" applyFill="1" applyBorder="1" applyAlignment="1">
      <alignment vertical="center"/>
      <protection/>
    </xf>
    <xf numFmtId="0" fontId="19" fillId="0" borderId="46" xfId="50" applyFont="1" applyFill="1" applyBorder="1" applyAlignment="1">
      <alignment vertical="center"/>
      <protection/>
    </xf>
    <xf numFmtId="0" fontId="19" fillId="0" borderId="24" xfId="50" applyFont="1" applyFill="1" applyBorder="1" applyAlignment="1">
      <alignment vertical="center"/>
      <protection/>
    </xf>
    <xf numFmtId="4" fontId="19" fillId="0" borderId="17" xfId="50" applyNumberFormat="1" applyFont="1" applyFill="1" applyBorder="1" applyAlignment="1">
      <alignment vertical="center"/>
      <protection/>
    </xf>
    <xf numFmtId="0" fontId="19" fillId="0" borderId="72" xfId="50" applyFont="1" applyFill="1" applyBorder="1" applyAlignment="1">
      <alignment vertical="center"/>
      <protection/>
    </xf>
    <xf numFmtId="0" fontId="19" fillId="36" borderId="96" xfId="50" applyFont="1" applyFill="1" applyBorder="1" applyAlignment="1">
      <alignment vertical="center"/>
      <protection/>
    </xf>
    <xf numFmtId="0" fontId="19" fillId="36" borderId="43" xfId="50" applyFont="1" applyFill="1" applyBorder="1" applyAlignment="1">
      <alignment vertical="center"/>
      <protection/>
    </xf>
    <xf numFmtId="4" fontId="19" fillId="36" borderId="43" xfId="50" applyNumberFormat="1" applyFont="1" applyFill="1" applyBorder="1" applyAlignment="1">
      <alignment vertical="center"/>
      <protection/>
    </xf>
    <xf numFmtId="0" fontId="19" fillId="0" borderId="97" xfId="50" applyFont="1" applyFill="1" applyBorder="1" applyAlignment="1">
      <alignment vertical="center"/>
      <protection/>
    </xf>
    <xf numFmtId="4" fontId="19" fillId="0" borderId="20" xfId="50" applyNumberFormat="1" applyFont="1" applyFill="1" applyBorder="1" applyAlignment="1">
      <alignment vertical="center"/>
      <protection/>
    </xf>
    <xf numFmtId="4" fontId="19" fillId="0" borderId="10" xfId="50" applyNumberFormat="1" applyFont="1" applyFill="1" applyBorder="1" applyAlignment="1">
      <alignment horizontal="right" vertical="center"/>
      <protection/>
    </xf>
    <xf numFmtId="0" fontId="19" fillId="0" borderId="98" xfId="50" applyFont="1" applyFill="1" applyBorder="1" applyAlignment="1">
      <alignment vertical="center"/>
      <protection/>
    </xf>
    <xf numFmtId="4" fontId="19" fillId="0" borderId="99" xfId="50" applyNumberFormat="1" applyFont="1" applyFill="1" applyBorder="1" applyAlignment="1">
      <alignment horizontal="right" vertical="center"/>
      <protection/>
    </xf>
    <xf numFmtId="4" fontId="20" fillId="0" borderId="18" xfId="50" applyNumberFormat="1" applyFont="1" applyBorder="1" applyAlignment="1">
      <alignment vertical="center"/>
      <protection/>
    </xf>
    <xf numFmtId="4" fontId="19" fillId="0" borderId="51" xfId="50" applyNumberFormat="1" applyFont="1" applyBorder="1" applyAlignment="1">
      <alignment vertical="center"/>
      <protection/>
    </xf>
    <xf numFmtId="4" fontId="19" fillId="0" borderId="97" xfId="50" applyNumberFormat="1" applyFont="1" applyBorder="1" applyAlignment="1">
      <alignment horizontal="right" vertical="center"/>
      <protection/>
    </xf>
    <xf numFmtId="0" fontId="20" fillId="0" borderId="57" xfId="50" applyFont="1" applyFill="1" applyBorder="1" applyAlignment="1">
      <alignment vertical="center"/>
      <protection/>
    </xf>
    <xf numFmtId="4" fontId="20" fillId="0" borderId="100" xfId="50" applyNumberFormat="1" applyFont="1" applyBorder="1" applyAlignment="1">
      <alignment vertical="center"/>
      <protection/>
    </xf>
    <xf numFmtId="0" fontId="20" fillId="0" borderId="61" xfId="50" applyFont="1" applyFill="1" applyBorder="1" applyAlignment="1">
      <alignment vertical="center"/>
      <protection/>
    </xf>
    <xf numFmtId="4" fontId="19" fillId="0" borderId="29" xfId="50" applyNumberFormat="1" applyFont="1" applyBorder="1" applyAlignment="1">
      <alignment horizontal="right" vertical="center"/>
      <protection/>
    </xf>
    <xf numFmtId="4" fontId="19" fillId="0" borderId="101" xfId="50" applyNumberFormat="1" applyFont="1" applyBorder="1" applyAlignment="1">
      <alignment vertical="center"/>
      <protection/>
    </xf>
    <xf numFmtId="0" fontId="27" fillId="0" borderId="31" xfId="50" applyFont="1" applyFill="1" applyBorder="1" applyAlignment="1">
      <alignment horizontal="center" vertical="center"/>
      <protection/>
    </xf>
    <xf numFmtId="0" fontId="22" fillId="38" borderId="0" xfId="50" applyFont="1" applyFill="1" applyBorder="1" applyAlignment="1">
      <alignment vertical="center"/>
      <protection/>
    </xf>
    <xf numFmtId="0" fontId="23" fillId="38" borderId="0" xfId="50" applyFont="1" applyFill="1" applyBorder="1" applyAlignment="1">
      <alignment vertical="center"/>
      <protection/>
    </xf>
    <xf numFmtId="0" fontId="23" fillId="38" borderId="0" xfId="50" applyFont="1" applyFill="1" applyBorder="1" applyAlignment="1">
      <alignment horizontal="left" vertical="center" wrapText="1"/>
      <protection/>
    </xf>
    <xf numFmtId="0" fontId="23" fillId="38" borderId="0" xfId="50" applyFont="1" applyFill="1" applyBorder="1" applyAlignment="1">
      <alignment horizontal="center" vertical="center"/>
      <protection/>
    </xf>
    <xf numFmtId="4" fontId="23" fillId="38" borderId="0" xfId="50" applyNumberFormat="1" applyFont="1" applyFill="1" applyBorder="1" applyAlignment="1">
      <alignment vertical="center"/>
      <protection/>
    </xf>
    <xf numFmtId="0" fontId="21" fillId="0" borderId="102" xfId="50" applyFont="1" applyBorder="1" applyAlignment="1">
      <alignment vertical="center"/>
      <protection/>
    </xf>
    <xf numFmtId="4" fontId="21" fillId="0" borderId="102" xfId="50" applyNumberFormat="1" applyFont="1" applyBorder="1" applyAlignment="1">
      <alignment vertical="center"/>
      <protection/>
    </xf>
    <xf numFmtId="0" fontId="19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19" fillId="0" borderId="0" xfId="50" applyFont="1" applyAlignment="1">
      <alignment horizontal="center" vertical="center" wrapText="1"/>
      <protection/>
    </xf>
    <xf numFmtId="0" fontId="23" fillId="0" borderId="0" xfId="50" applyFont="1" applyAlignment="1">
      <alignment horizontal="center" vertical="center" wrapText="1"/>
      <protection/>
    </xf>
    <xf numFmtId="4" fontId="21" fillId="0" borderId="0" xfId="50" applyNumberFormat="1" applyFont="1" applyBorder="1" applyAlignment="1">
      <alignment horizontal="center" vertical="center"/>
      <protection/>
    </xf>
    <xf numFmtId="4" fontId="21" fillId="0" borderId="0" xfId="50" applyNumberFormat="1" applyFont="1" applyAlignment="1">
      <alignment horizontal="center" vertical="center"/>
      <protection/>
    </xf>
    <xf numFmtId="4" fontId="19" fillId="0" borderId="0" xfId="50" applyNumberFormat="1" applyFont="1" applyFill="1" applyBorder="1" applyAlignment="1">
      <alignment vertical="center"/>
      <protection/>
    </xf>
    <xf numFmtId="4" fontId="20" fillId="0" borderId="0" xfId="50" applyNumberFormat="1" applyFont="1" applyBorder="1" applyAlignment="1">
      <alignment vertical="center"/>
      <protection/>
    </xf>
    <xf numFmtId="4" fontId="19" fillId="0" borderId="0" xfId="50" applyNumberFormat="1" applyFont="1" applyBorder="1" applyAlignment="1">
      <alignment vertic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view="pageLayout" workbookViewId="0" topLeftCell="A1">
      <selection activeCell="C25" sqref="C25"/>
    </sheetView>
  </sheetViews>
  <sheetFormatPr defaultColWidth="9.140625" defaultRowHeight="12.75"/>
  <cols>
    <col min="1" max="1" width="3.7109375" style="79" customWidth="1"/>
    <col min="2" max="2" width="5.00390625" style="77" customWidth="1"/>
    <col min="3" max="3" width="45.8515625" style="73" customWidth="1"/>
    <col min="4" max="4" width="12.8515625" style="73" customWidth="1"/>
    <col min="5" max="5" width="18.7109375" style="73" customWidth="1"/>
    <col min="6" max="16384" width="9.140625" style="73" customWidth="1"/>
  </cols>
  <sheetData>
    <row r="1" spans="1:5" ht="15">
      <c r="A1" s="76" t="s">
        <v>132</v>
      </c>
      <c r="E1" s="78" t="s">
        <v>78</v>
      </c>
    </row>
    <row r="2" ht="15">
      <c r="A2" s="76" t="s">
        <v>133</v>
      </c>
    </row>
    <row r="3" ht="15">
      <c r="A3" s="76" t="s">
        <v>134</v>
      </c>
    </row>
    <row r="4" spans="1:6" ht="18.75" customHeight="1">
      <c r="A4" s="293" t="s">
        <v>12</v>
      </c>
      <c r="B4" s="293"/>
      <c r="C4" s="293"/>
      <c r="D4" s="293"/>
      <c r="E4" s="293"/>
      <c r="F4" s="1"/>
    </row>
    <row r="5" spans="1:6" ht="18.75" customHeight="1">
      <c r="A5" s="293" t="s">
        <v>173</v>
      </c>
      <c r="B5" s="293"/>
      <c r="C5" s="293"/>
      <c r="D5" s="293"/>
      <c r="E5" s="293"/>
      <c r="F5" s="1"/>
    </row>
    <row r="6" spans="1:6" ht="18.75" customHeight="1" thickBot="1">
      <c r="A6" s="254"/>
      <c r="B6" s="254"/>
      <c r="C6" s="254"/>
      <c r="D6" s="254"/>
      <c r="E6" s="254"/>
      <c r="F6" s="1"/>
    </row>
    <row r="7" spans="1:6" ht="15" customHeight="1" thickBot="1">
      <c r="A7" s="75"/>
      <c r="B7" s="80"/>
      <c r="C7" s="94" t="s">
        <v>9</v>
      </c>
      <c r="D7" s="95" t="s">
        <v>5</v>
      </c>
      <c r="E7" s="96" t="s">
        <v>10</v>
      </c>
      <c r="F7" s="81"/>
    </row>
    <row r="8" spans="1:6" s="82" customFormat="1" ht="18.75" customHeight="1" thickBot="1">
      <c r="A8" s="97" t="s">
        <v>0</v>
      </c>
      <c r="B8" s="84"/>
      <c r="C8" s="185" t="s">
        <v>15</v>
      </c>
      <c r="D8" s="98"/>
      <c r="E8" s="99">
        <f>SUM(E9)</f>
        <v>17953.6</v>
      </c>
      <c r="F8" s="81"/>
    </row>
    <row r="9" spans="1:6" s="82" customFormat="1" ht="18.75" customHeight="1" thickBot="1">
      <c r="A9" s="97"/>
      <c r="B9" s="250" t="s">
        <v>6</v>
      </c>
      <c r="C9" s="251" t="s">
        <v>165</v>
      </c>
      <c r="D9" s="98">
        <v>63931</v>
      </c>
      <c r="E9" s="252">
        <v>17953.6</v>
      </c>
      <c r="F9" s="81"/>
    </row>
    <row r="10" spans="1:6" s="83" customFormat="1" ht="15" customHeight="1" thickBot="1">
      <c r="A10" s="97" t="s">
        <v>1</v>
      </c>
      <c r="B10" s="84"/>
      <c r="C10" s="186" t="s">
        <v>16</v>
      </c>
      <c r="D10" s="98"/>
      <c r="E10" s="99">
        <f>SUM(E11)</f>
        <v>86.45</v>
      </c>
      <c r="F10" s="81"/>
    </row>
    <row r="11" spans="1:6" s="83" customFormat="1" ht="15" customHeight="1" thickBot="1">
      <c r="A11" s="100"/>
      <c r="B11" s="101" t="s">
        <v>17</v>
      </c>
      <c r="C11" s="187" t="s">
        <v>135</v>
      </c>
      <c r="D11" s="102">
        <v>64132</v>
      </c>
      <c r="E11" s="103">
        <v>86.45</v>
      </c>
      <c r="F11" s="81"/>
    </row>
    <row r="12" spans="1:6" s="83" customFormat="1" ht="15" customHeight="1" thickBot="1">
      <c r="A12" s="97" t="s">
        <v>2</v>
      </c>
      <c r="B12" s="84"/>
      <c r="C12" s="185" t="s">
        <v>94</v>
      </c>
      <c r="D12" s="98"/>
      <c r="E12" s="99">
        <f>SUM(E13:E20)</f>
        <v>160481.24000000002</v>
      </c>
      <c r="F12" s="81"/>
    </row>
    <row r="13" spans="1:6" s="82" customFormat="1" ht="15" customHeight="1">
      <c r="A13" s="104"/>
      <c r="B13" s="85" t="s">
        <v>95</v>
      </c>
      <c r="C13" s="188" t="s">
        <v>156</v>
      </c>
      <c r="D13" s="105">
        <v>652641</v>
      </c>
      <c r="E13" s="106">
        <v>106106.33</v>
      </c>
      <c r="F13" s="81"/>
    </row>
    <row r="14" spans="1:6" s="82" customFormat="1" ht="15" customHeight="1">
      <c r="A14" s="104"/>
      <c r="B14" s="85" t="s">
        <v>170</v>
      </c>
      <c r="C14" s="189" t="s">
        <v>166</v>
      </c>
      <c r="D14" s="107">
        <v>652643</v>
      </c>
      <c r="E14" s="108">
        <v>42435</v>
      </c>
      <c r="F14" s="81"/>
    </row>
    <row r="15" spans="1:6" s="82" customFormat="1" ht="15" customHeight="1">
      <c r="A15" s="104"/>
      <c r="B15" s="85" t="s">
        <v>111</v>
      </c>
      <c r="C15" s="189" t="s">
        <v>145</v>
      </c>
      <c r="D15" s="107">
        <v>652644</v>
      </c>
      <c r="E15" s="108">
        <v>1905</v>
      </c>
      <c r="F15" s="81"/>
    </row>
    <row r="16" spans="1:7" s="82" customFormat="1" ht="15" customHeight="1">
      <c r="A16" s="104"/>
      <c r="B16" s="85" t="s">
        <v>112</v>
      </c>
      <c r="C16" s="190" t="s">
        <v>167</v>
      </c>
      <c r="D16" s="107">
        <v>652646</v>
      </c>
      <c r="E16" s="108">
        <v>4740</v>
      </c>
      <c r="F16" s="81"/>
      <c r="G16" s="93"/>
    </row>
    <row r="17" spans="1:6" s="82" customFormat="1" ht="15" customHeight="1">
      <c r="A17" s="104"/>
      <c r="B17" s="85" t="s">
        <v>171</v>
      </c>
      <c r="C17" s="189" t="s">
        <v>168</v>
      </c>
      <c r="D17" s="107">
        <v>652647</v>
      </c>
      <c r="E17" s="108">
        <v>4005</v>
      </c>
      <c r="F17" s="81"/>
    </row>
    <row r="18" spans="1:6" s="83" customFormat="1" ht="15" customHeight="1">
      <c r="A18" s="111"/>
      <c r="B18" s="112" t="s">
        <v>113</v>
      </c>
      <c r="C18" s="191" t="s">
        <v>155</v>
      </c>
      <c r="D18" s="109">
        <v>652696</v>
      </c>
      <c r="E18" s="110">
        <v>30</v>
      </c>
      <c r="F18" s="81"/>
    </row>
    <row r="19" spans="1:6" s="82" customFormat="1" ht="15" customHeight="1">
      <c r="A19" s="111"/>
      <c r="B19" s="112" t="s">
        <v>114</v>
      </c>
      <c r="C19" s="191" t="s">
        <v>154</v>
      </c>
      <c r="D19" s="109">
        <v>661411</v>
      </c>
      <c r="E19" s="110">
        <v>748</v>
      </c>
      <c r="F19" s="81"/>
    </row>
    <row r="20" spans="1:6" s="1" customFormat="1" ht="15" customHeight="1" thickBot="1">
      <c r="A20" s="113"/>
      <c r="B20" s="86" t="s">
        <v>172</v>
      </c>
      <c r="C20" s="192" t="s">
        <v>174</v>
      </c>
      <c r="D20" s="114">
        <v>65269</v>
      </c>
      <c r="E20" s="115">
        <v>511.91</v>
      </c>
      <c r="F20" s="81"/>
    </row>
    <row r="21" spans="1:6" ht="15" customHeight="1" thickBot="1">
      <c r="A21" s="97" t="s">
        <v>3</v>
      </c>
      <c r="B21" s="84"/>
      <c r="C21" s="185" t="s">
        <v>175</v>
      </c>
      <c r="D21" s="98">
        <v>6631.6632</v>
      </c>
      <c r="E21" s="99">
        <v>3113.5</v>
      </c>
      <c r="F21" s="81"/>
    </row>
    <row r="22" spans="1:6" ht="15" customHeight="1" thickBot="1">
      <c r="A22" s="97" t="s">
        <v>4</v>
      </c>
      <c r="B22" s="84"/>
      <c r="C22" s="193" t="s">
        <v>13</v>
      </c>
      <c r="D22" s="98"/>
      <c r="E22" s="99">
        <f>E23+E24</f>
        <v>2239523.22</v>
      </c>
      <c r="F22" s="81"/>
    </row>
    <row r="23" spans="1:6" ht="15" customHeight="1">
      <c r="A23" s="104"/>
      <c r="B23" s="85" t="s">
        <v>96</v>
      </c>
      <c r="C23" s="194" t="s">
        <v>98</v>
      </c>
      <c r="D23" s="105">
        <v>63611</v>
      </c>
      <c r="E23" s="106">
        <v>2233673.22</v>
      </c>
      <c r="F23" s="81"/>
    </row>
    <row r="24" spans="1:5" ht="15" customHeight="1" thickBot="1">
      <c r="A24" s="116"/>
      <c r="B24" s="87" t="s">
        <v>97</v>
      </c>
      <c r="C24" s="195" t="s">
        <v>177</v>
      </c>
      <c r="D24" s="89">
        <v>63611</v>
      </c>
      <c r="E24" s="117">
        <v>5850</v>
      </c>
    </row>
    <row r="25" spans="1:6" ht="30.75" customHeight="1" thickBot="1">
      <c r="A25" s="118" t="s">
        <v>54</v>
      </c>
      <c r="B25" s="119"/>
      <c r="C25" s="193" t="s">
        <v>14</v>
      </c>
      <c r="D25" s="120"/>
      <c r="E25" s="121">
        <f>SUM(E26:E30)</f>
        <v>157113.45</v>
      </c>
      <c r="F25" s="1"/>
    </row>
    <row r="26" spans="1:5" ht="15" customHeight="1">
      <c r="A26" s="122"/>
      <c r="B26" s="123" t="s">
        <v>99</v>
      </c>
      <c r="C26" s="194" t="s">
        <v>160</v>
      </c>
      <c r="D26" s="124">
        <v>671120</v>
      </c>
      <c r="E26" s="125">
        <v>84216.53</v>
      </c>
    </row>
    <row r="27" spans="1:5" ht="15" customHeight="1">
      <c r="A27" s="126"/>
      <c r="B27" s="88" t="s">
        <v>100</v>
      </c>
      <c r="C27" s="196" t="s">
        <v>101</v>
      </c>
      <c r="D27" s="78">
        <v>671121</v>
      </c>
      <c r="E27" s="127">
        <v>61746</v>
      </c>
    </row>
    <row r="28" spans="1:5" ht="15" customHeight="1">
      <c r="A28" s="126"/>
      <c r="B28" s="248" t="s">
        <v>103</v>
      </c>
      <c r="C28" s="196" t="s">
        <v>102</v>
      </c>
      <c r="D28" s="78"/>
      <c r="E28" s="127">
        <v>0</v>
      </c>
    </row>
    <row r="29" spans="1:5" ht="15.75" customHeight="1">
      <c r="A29" s="126"/>
      <c r="B29" s="88" t="s">
        <v>104</v>
      </c>
      <c r="C29" s="197" t="s">
        <v>146</v>
      </c>
      <c r="D29" s="78">
        <v>671122</v>
      </c>
      <c r="E29" s="127">
        <v>10206</v>
      </c>
    </row>
    <row r="30" spans="1:5" ht="15" customHeight="1" thickBot="1">
      <c r="A30" s="243"/>
      <c r="B30" s="244" t="s">
        <v>105</v>
      </c>
      <c r="C30" s="245" t="s">
        <v>176</v>
      </c>
      <c r="D30" s="246">
        <v>671123</v>
      </c>
      <c r="E30" s="247">
        <v>944.92</v>
      </c>
    </row>
    <row r="31" spans="1:5" s="1" customFormat="1" ht="15" customHeight="1" thickBot="1">
      <c r="A31" s="118" t="s">
        <v>106</v>
      </c>
      <c r="B31" s="119"/>
      <c r="C31" s="193" t="s">
        <v>107</v>
      </c>
      <c r="D31" s="120"/>
      <c r="E31" s="121">
        <v>0</v>
      </c>
    </row>
    <row r="32" spans="1:6" s="1" customFormat="1" ht="15" customHeight="1" thickBot="1">
      <c r="A32" s="128"/>
      <c r="B32" s="129" t="s">
        <v>108</v>
      </c>
      <c r="C32" s="198" t="s">
        <v>107</v>
      </c>
      <c r="D32" s="130"/>
      <c r="E32" s="131">
        <v>0</v>
      </c>
      <c r="F32" s="73"/>
    </row>
    <row r="33" spans="1:6" ht="12.75" customHeight="1" thickBot="1">
      <c r="A33" s="118" t="s">
        <v>109</v>
      </c>
      <c r="B33" s="119"/>
      <c r="C33" s="193" t="s">
        <v>110</v>
      </c>
      <c r="D33" s="120"/>
      <c r="E33" s="121">
        <v>0</v>
      </c>
      <c r="F33" s="1"/>
    </row>
    <row r="34" spans="1:6" ht="15.75" thickBot="1">
      <c r="A34" s="118" t="s">
        <v>136</v>
      </c>
      <c r="B34" s="132"/>
      <c r="C34" s="193" t="s">
        <v>161</v>
      </c>
      <c r="D34" s="120">
        <v>68311</v>
      </c>
      <c r="E34" s="121">
        <v>350</v>
      </c>
      <c r="F34" s="1"/>
    </row>
    <row r="35" spans="1:6" ht="15">
      <c r="A35" s="75"/>
      <c r="B35" s="74"/>
      <c r="C35" s="133" t="s">
        <v>137</v>
      </c>
      <c r="D35" s="134"/>
      <c r="E35" s="135">
        <f>E8+E10+E12+E21+E22+E25+E34</f>
        <v>2578621.4600000004</v>
      </c>
      <c r="F35" s="1"/>
    </row>
    <row r="36" spans="1:6" ht="15">
      <c r="A36" s="75"/>
      <c r="B36" s="74"/>
      <c r="C36" s="256"/>
      <c r="D36" s="257"/>
      <c r="E36" s="258"/>
      <c r="F36" s="1"/>
    </row>
    <row r="37" spans="1:5" ht="15">
      <c r="A37" s="90" t="s">
        <v>77</v>
      </c>
      <c r="B37" s="184"/>
      <c r="C37" s="91"/>
      <c r="D37" s="91"/>
      <c r="E37" s="91"/>
    </row>
    <row r="38" spans="1:5" ht="15">
      <c r="A38" s="91" t="s">
        <v>138</v>
      </c>
      <c r="B38" s="184"/>
      <c r="D38" s="91"/>
      <c r="E38" s="91"/>
    </row>
    <row r="39" spans="1:5" ht="15">
      <c r="A39" s="91"/>
      <c r="B39" s="255"/>
      <c r="D39" s="91"/>
      <c r="E39" s="91"/>
    </row>
    <row r="40" spans="1:5" ht="15">
      <c r="A40" s="91"/>
      <c r="B40" s="255"/>
      <c r="D40" s="91"/>
      <c r="E40" s="91"/>
    </row>
    <row r="41" spans="2:5" ht="15">
      <c r="B41" s="184"/>
      <c r="C41" s="91"/>
      <c r="D41" s="294"/>
      <c r="E41" s="294"/>
    </row>
    <row r="42" spans="1:5" ht="12.75" customHeight="1">
      <c r="A42" s="136" t="s">
        <v>169</v>
      </c>
      <c r="B42" s="91"/>
      <c r="D42" s="294" t="s">
        <v>159</v>
      </c>
      <c r="E42" s="294"/>
    </row>
    <row r="43" spans="1:5" ht="15">
      <c r="A43" s="92" t="s">
        <v>139</v>
      </c>
      <c r="C43" s="184"/>
      <c r="D43" s="295"/>
      <c r="E43" s="295"/>
    </row>
    <row r="44" spans="4:5" ht="15">
      <c r="D44" s="294" t="s">
        <v>158</v>
      </c>
      <c r="E44" s="294"/>
    </row>
  </sheetData>
  <sheetProtection/>
  <mergeCells count="6">
    <mergeCell ref="A4:E4"/>
    <mergeCell ref="A5:E5"/>
    <mergeCell ref="D41:E41"/>
    <mergeCell ref="D42:E42"/>
    <mergeCell ref="D43:E43"/>
    <mergeCell ref="D44:E44"/>
  </mergeCells>
  <printOptions/>
  <pageMargins left="0.7480314960629921" right="0.7480314960629921" top="0.984251968503937" bottom="0.75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3"/>
  <sheetViews>
    <sheetView tabSelected="1" zoomScalePageLayoutView="0" workbookViewId="0" topLeftCell="A61">
      <selection activeCell="C85" sqref="C85"/>
    </sheetView>
  </sheetViews>
  <sheetFormatPr defaultColWidth="9.140625" defaultRowHeight="12.75"/>
  <cols>
    <col min="1" max="1" width="2.421875" style="3" customWidth="1"/>
    <col min="2" max="2" width="5.57421875" style="3" customWidth="1"/>
    <col min="3" max="3" width="48.7109375" style="3" customWidth="1"/>
    <col min="4" max="4" width="9.7109375" style="3" customWidth="1"/>
    <col min="5" max="7" width="13.57421875" style="3" customWidth="1"/>
    <col min="8" max="8" width="13.57421875" style="5" customWidth="1"/>
    <col min="9" max="9" width="13.57421875" style="3" customWidth="1"/>
    <col min="10" max="16384" width="9.140625" style="3" customWidth="1"/>
  </cols>
  <sheetData>
    <row r="1" spans="1:256" s="6" customFormat="1" ht="12.75">
      <c r="A1" s="2" t="s">
        <v>140</v>
      </c>
      <c r="B1" s="3"/>
      <c r="C1" s="3"/>
      <c r="D1" s="3"/>
      <c r="E1" s="3"/>
      <c r="F1" s="3"/>
      <c r="G1" s="3"/>
      <c r="H1" s="5"/>
      <c r="I1" s="4" t="s">
        <v>92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6" customFormat="1" ht="12.75">
      <c r="A2" s="2" t="s">
        <v>141</v>
      </c>
      <c r="B2" s="3"/>
      <c r="C2" s="3"/>
      <c r="D2" s="3"/>
      <c r="E2" s="3"/>
      <c r="F2" s="3"/>
      <c r="G2" s="3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6" customFormat="1" ht="12.75">
      <c r="A3" s="2" t="s">
        <v>134</v>
      </c>
      <c r="B3" s="3"/>
      <c r="C3" s="3"/>
      <c r="D3" s="3"/>
      <c r="E3" s="3"/>
      <c r="F3" s="3"/>
      <c r="G3" s="3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6" customFormat="1" ht="20.25" customHeight="1">
      <c r="A4" s="3"/>
      <c r="B4" s="7"/>
      <c r="C4" s="296" t="s">
        <v>178</v>
      </c>
      <c r="D4" s="297"/>
      <c r="E4" s="297"/>
      <c r="F4" s="297"/>
      <c r="G4" s="297"/>
      <c r="H4" s="297"/>
      <c r="I4" s="29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6" customFormat="1" ht="13.5" thickBot="1">
      <c r="A5" s="3"/>
      <c r="B5" s="3"/>
      <c r="C5" s="3"/>
      <c r="D5" s="3"/>
      <c r="E5" s="3"/>
      <c r="F5" s="3"/>
      <c r="G5" s="3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27" thickBot="1" thickTop="1">
      <c r="A6" s="149"/>
      <c r="B6" s="150"/>
      <c r="C6" s="151" t="s">
        <v>51</v>
      </c>
      <c r="D6" s="152" t="s">
        <v>5</v>
      </c>
      <c r="E6" s="153" t="s">
        <v>64</v>
      </c>
      <c r="F6" s="154" t="s">
        <v>65</v>
      </c>
      <c r="G6" s="154" t="s">
        <v>66</v>
      </c>
      <c r="H6" s="155" t="s">
        <v>67</v>
      </c>
      <c r="I6" s="223" t="s">
        <v>68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6" customFormat="1" ht="13.5" thickBot="1">
      <c r="A7" s="224" t="s">
        <v>48</v>
      </c>
      <c r="B7" s="165"/>
      <c r="C7" s="157" t="s">
        <v>126</v>
      </c>
      <c r="D7" s="45">
        <v>3</v>
      </c>
      <c r="E7" s="158">
        <f>E8+E15+E47+E48</f>
        <v>166011.71000000002</v>
      </c>
      <c r="F7" s="158">
        <f>F8+F15+F47+F48</f>
        <v>2239523.2199999997</v>
      </c>
      <c r="G7" s="158">
        <f>G8+G15+G47+G48</f>
        <v>0</v>
      </c>
      <c r="H7" s="158">
        <f>H8+H15+H47+H48</f>
        <v>192996.48</v>
      </c>
      <c r="I7" s="166">
        <f>SUM(E7:H7)</f>
        <v>2598531.4099999997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6" customFormat="1" ht="12.75">
      <c r="A8" s="225" t="s">
        <v>0</v>
      </c>
      <c r="B8" s="167"/>
      <c r="C8" s="8" t="s">
        <v>128</v>
      </c>
      <c r="D8" s="9">
        <v>31</v>
      </c>
      <c r="E8" s="11">
        <f>SUM(E9:E14)</f>
        <v>26977.06</v>
      </c>
      <c r="F8" s="11">
        <f>SUM(F9:F14)</f>
        <v>2092492.2199999997</v>
      </c>
      <c r="G8" s="11">
        <f>SUM(G9:G14)</f>
        <v>0</v>
      </c>
      <c r="H8" s="10">
        <f>SUM(H9:H14)</f>
        <v>19947.41</v>
      </c>
      <c r="I8" s="162">
        <f>SUM(I9:I14)</f>
        <v>2139416.6899999995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6" customFormat="1" ht="12.75">
      <c r="A9" s="226"/>
      <c r="B9" s="168" t="s">
        <v>6</v>
      </c>
      <c r="C9" s="137" t="s">
        <v>69</v>
      </c>
      <c r="D9" s="13">
        <v>3111</v>
      </c>
      <c r="E9" s="14">
        <v>18598.47</v>
      </c>
      <c r="F9" s="15">
        <v>1242266.71</v>
      </c>
      <c r="G9" s="16"/>
      <c r="H9" s="14">
        <v>13300.13</v>
      </c>
      <c r="I9" s="162">
        <f aca="true" t="shared" si="0" ref="I9:I14">SUM(E9:H9)</f>
        <v>1274165.3099999998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6" customFormat="1" ht="12.75">
      <c r="A10" s="226"/>
      <c r="B10" s="168" t="s">
        <v>7</v>
      </c>
      <c r="C10" s="137" t="s">
        <v>82</v>
      </c>
      <c r="D10" s="13"/>
      <c r="E10" s="14"/>
      <c r="F10" s="15"/>
      <c r="G10" s="16"/>
      <c r="H10" s="14"/>
      <c r="I10" s="162">
        <f t="shared" si="0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6" customFormat="1" ht="12.75">
      <c r="A11" s="226"/>
      <c r="B11" s="168" t="s">
        <v>8</v>
      </c>
      <c r="C11" s="137" t="s">
        <v>70</v>
      </c>
      <c r="D11" s="13"/>
      <c r="E11" s="14"/>
      <c r="F11" s="15">
        <v>11490.65</v>
      </c>
      <c r="G11" s="17"/>
      <c r="H11" s="14"/>
      <c r="I11" s="162">
        <f t="shared" si="0"/>
        <v>11490.65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6" customFormat="1" ht="12.75">
      <c r="A12" s="226"/>
      <c r="B12" s="168" t="s">
        <v>52</v>
      </c>
      <c r="C12" s="137" t="s">
        <v>143</v>
      </c>
      <c r="D12" s="13"/>
      <c r="E12" s="14"/>
      <c r="F12" s="15">
        <v>71081.7</v>
      </c>
      <c r="G12" s="17"/>
      <c r="H12" s="14"/>
      <c r="I12" s="162">
        <f t="shared" si="0"/>
        <v>71081.7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6" customFormat="1" ht="25.5">
      <c r="A13" s="226"/>
      <c r="B13" s="168" t="s">
        <v>93</v>
      </c>
      <c r="C13" s="138" t="s">
        <v>71</v>
      </c>
      <c r="D13" s="13">
        <v>3121</v>
      </c>
      <c r="E13" s="14"/>
      <c r="F13" s="15">
        <v>18893.14</v>
      </c>
      <c r="G13" s="17"/>
      <c r="H13" s="14"/>
      <c r="I13" s="162">
        <f t="shared" si="0"/>
        <v>18893.14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6" customFormat="1" ht="13.5" thickBot="1">
      <c r="A14" s="227"/>
      <c r="B14" s="169" t="s">
        <v>142</v>
      </c>
      <c r="C14" s="139" t="s">
        <v>120</v>
      </c>
      <c r="D14" s="18">
        <v>313</v>
      </c>
      <c r="E14" s="19">
        <v>8378.59</v>
      </c>
      <c r="F14" s="20">
        <v>748760.02</v>
      </c>
      <c r="G14" s="21"/>
      <c r="H14" s="19">
        <v>6647.28</v>
      </c>
      <c r="I14" s="163">
        <f t="shared" si="0"/>
        <v>763785.89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6" customFormat="1" ht="12.75">
      <c r="A15" s="22" t="s">
        <v>1</v>
      </c>
      <c r="B15" s="170"/>
      <c r="C15" s="23" t="s">
        <v>129</v>
      </c>
      <c r="D15" s="24">
        <v>32</v>
      </c>
      <c r="E15" s="156">
        <f>E16+E21+E28+E40+E41</f>
        <v>138807.61000000002</v>
      </c>
      <c r="F15" s="156">
        <f>F16+F21+F28+F40+F41</f>
        <v>147031</v>
      </c>
      <c r="G15" s="156">
        <f>G16+G21+G28+G40+G41</f>
        <v>0</v>
      </c>
      <c r="H15" s="199">
        <f>H16+H21+H28+H40+H41</f>
        <v>172141.2</v>
      </c>
      <c r="I15" s="201">
        <f>I16+I21+I28+I40+I41</f>
        <v>457979.80999999994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6" customFormat="1" ht="12.75">
      <c r="A16" s="25"/>
      <c r="B16" s="171" t="s">
        <v>17</v>
      </c>
      <c r="C16" s="140" t="s">
        <v>37</v>
      </c>
      <c r="D16" s="26">
        <v>321</v>
      </c>
      <c r="E16" s="27">
        <f>SUM(E17:E20)</f>
        <v>7614</v>
      </c>
      <c r="F16" s="32">
        <f>SUM(F17:F20)</f>
        <v>141181</v>
      </c>
      <c r="G16" s="32">
        <f>SUM(G17:G20)</f>
        <v>0</v>
      </c>
      <c r="H16" s="175">
        <f>SUM(H17:H20)</f>
        <v>5956</v>
      </c>
      <c r="I16" s="202">
        <f>SUM(I17:I20)</f>
        <v>154751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6" customFormat="1" ht="12.75">
      <c r="A17" s="22"/>
      <c r="B17" s="172" t="s">
        <v>22</v>
      </c>
      <c r="C17" s="141" t="s">
        <v>55</v>
      </c>
      <c r="D17" s="29">
        <v>3211</v>
      </c>
      <c r="E17" s="14">
        <v>3238</v>
      </c>
      <c r="F17" s="15"/>
      <c r="G17" s="30"/>
      <c r="H17" s="14">
        <v>5780</v>
      </c>
      <c r="I17" s="162">
        <f>SUM(E17:H17)</f>
        <v>9018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6" customFormat="1" ht="12.75">
      <c r="A18" s="22"/>
      <c r="B18" s="172" t="s">
        <v>23</v>
      </c>
      <c r="C18" s="141" t="s">
        <v>42</v>
      </c>
      <c r="D18" s="29">
        <v>3212</v>
      </c>
      <c r="E18" s="14">
        <v>400</v>
      </c>
      <c r="F18" s="15">
        <v>141181</v>
      </c>
      <c r="G18" s="30"/>
      <c r="H18" s="14"/>
      <c r="I18" s="162">
        <f>SUM(E18:H18)</f>
        <v>141581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6" customFormat="1" ht="12.75">
      <c r="A19" s="22"/>
      <c r="B19" s="172" t="s">
        <v>24</v>
      </c>
      <c r="C19" s="141" t="s">
        <v>43</v>
      </c>
      <c r="D19" s="29">
        <v>3213</v>
      </c>
      <c r="E19" s="14"/>
      <c r="F19" s="15"/>
      <c r="G19" s="30"/>
      <c r="H19" s="14"/>
      <c r="I19" s="162">
        <f>SUM(E19:H19)</f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6" customFormat="1" ht="12.75">
      <c r="A20" s="22"/>
      <c r="B20" s="173" t="s">
        <v>121</v>
      </c>
      <c r="C20" s="141" t="s">
        <v>122</v>
      </c>
      <c r="D20" s="29">
        <v>3214</v>
      </c>
      <c r="E20" s="14">
        <v>3976</v>
      </c>
      <c r="F20" s="15"/>
      <c r="G20" s="30"/>
      <c r="H20" s="14">
        <v>176</v>
      </c>
      <c r="I20" s="162">
        <f>SUM(E20:H20)</f>
        <v>4152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6" customFormat="1" ht="12.75">
      <c r="A21" s="31"/>
      <c r="B21" s="174" t="s">
        <v>18</v>
      </c>
      <c r="C21" s="140" t="s">
        <v>21</v>
      </c>
      <c r="D21" s="26">
        <v>322</v>
      </c>
      <c r="E21" s="32">
        <f>SUM(E22:E27)</f>
        <v>89527.23000000001</v>
      </c>
      <c r="F21" s="32">
        <f>SUM(F22:F26)</f>
        <v>0</v>
      </c>
      <c r="G21" s="32">
        <f>SUM(G22:G26)</f>
        <v>0</v>
      </c>
      <c r="H21" s="32">
        <f>SUM(H22:H27)</f>
        <v>119138.22</v>
      </c>
      <c r="I21" s="202">
        <f>SUM(I22:I27)</f>
        <v>208665.44999999998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2.75">
      <c r="A22" s="33"/>
      <c r="B22" s="176" t="s">
        <v>29</v>
      </c>
      <c r="C22" s="141" t="s">
        <v>26</v>
      </c>
      <c r="D22" s="29">
        <v>3221</v>
      </c>
      <c r="E22" s="14">
        <v>19243.25</v>
      </c>
      <c r="F22" s="15"/>
      <c r="G22" s="30"/>
      <c r="H22" s="14">
        <v>4068.03</v>
      </c>
      <c r="I22" s="162">
        <f aca="true" t="shared" si="1" ref="I22:I27">SUM(E22:H22)</f>
        <v>23311.28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6" customFormat="1" ht="12.75">
      <c r="A23" s="33"/>
      <c r="B23" s="176" t="s">
        <v>30</v>
      </c>
      <c r="C23" s="141" t="s">
        <v>151</v>
      </c>
      <c r="D23" s="29">
        <v>3222</v>
      </c>
      <c r="E23" s="14"/>
      <c r="F23" s="15"/>
      <c r="G23" s="30"/>
      <c r="H23" s="14">
        <v>115070.19</v>
      </c>
      <c r="I23" s="162">
        <f t="shared" si="1"/>
        <v>115070.19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6" customFormat="1" ht="12.75">
      <c r="A24" s="33"/>
      <c r="B24" s="176" t="s">
        <v>31</v>
      </c>
      <c r="C24" s="141" t="s">
        <v>25</v>
      </c>
      <c r="D24" s="29">
        <v>3223</v>
      </c>
      <c r="E24" s="14">
        <v>67021.89</v>
      </c>
      <c r="F24" s="15"/>
      <c r="G24" s="30"/>
      <c r="H24" s="14"/>
      <c r="I24" s="162">
        <f t="shared" si="1"/>
        <v>67021.89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6" customFormat="1" ht="12.75">
      <c r="A25" s="33"/>
      <c r="B25" s="176" t="s">
        <v>32</v>
      </c>
      <c r="C25" s="141" t="s">
        <v>72</v>
      </c>
      <c r="D25" s="29">
        <v>3224</v>
      </c>
      <c r="E25" s="14">
        <v>2446.46</v>
      </c>
      <c r="F25" s="15"/>
      <c r="G25" s="30"/>
      <c r="H25" s="14"/>
      <c r="I25" s="162">
        <f t="shared" si="1"/>
        <v>2446.46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6" customFormat="1" ht="12.75">
      <c r="A26" s="33"/>
      <c r="B26" s="177" t="s">
        <v>147</v>
      </c>
      <c r="C26" s="141" t="s">
        <v>27</v>
      </c>
      <c r="D26" s="29">
        <v>3225</v>
      </c>
      <c r="E26" s="14"/>
      <c r="F26" s="15"/>
      <c r="G26" s="30"/>
      <c r="H26" s="14"/>
      <c r="I26" s="162">
        <f t="shared" si="1"/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6" customFormat="1" ht="12.75">
      <c r="A27" s="33"/>
      <c r="B27" s="177" t="s">
        <v>150</v>
      </c>
      <c r="C27" s="141" t="s">
        <v>148</v>
      </c>
      <c r="D27" s="29">
        <v>3227</v>
      </c>
      <c r="E27" s="14">
        <v>815.63</v>
      </c>
      <c r="F27" s="14"/>
      <c r="G27" s="35"/>
      <c r="H27" s="14"/>
      <c r="I27" s="162">
        <f t="shared" si="1"/>
        <v>815.63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6" customFormat="1" ht="12.75">
      <c r="A28" s="25"/>
      <c r="B28" s="178" t="s">
        <v>19</v>
      </c>
      <c r="C28" s="140" t="s">
        <v>28</v>
      </c>
      <c r="D28" s="26">
        <v>323</v>
      </c>
      <c r="E28" s="32">
        <f>SUM(E29:E39)</f>
        <v>38395.729999999996</v>
      </c>
      <c r="F28" s="32">
        <f>SUM(F29:F39)</f>
        <v>0</v>
      </c>
      <c r="G28" s="32">
        <f>SUM(G29:G39)</f>
        <v>0</v>
      </c>
      <c r="H28" s="32">
        <f>SUM(H29:H39)</f>
        <v>41895</v>
      </c>
      <c r="I28" s="202">
        <f>SUM(I29:I39)</f>
        <v>80290.73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6" customFormat="1" ht="12.75">
      <c r="A29" s="34"/>
      <c r="B29" s="176" t="s">
        <v>38</v>
      </c>
      <c r="C29" s="141" t="s">
        <v>144</v>
      </c>
      <c r="D29" s="29">
        <v>3231</v>
      </c>
      <c r="E29" s="14">
        <v>11136.85</v>
      </c>
      <c r="F29" s="15"/>
      <c r="G29" s="30"/>
      <c r="H29" s="14"/>
      <c r="I29" s="162">
        <f aca="true" t="shared" si="2" ref="I29:I39">SUM(E29:H29)</f>
        <v>11136.85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6" customFormat="1" ht="12.75">
      <c r="A30" s="34"/>
      <c r="B30" s="176" t="s">
        <v>39</v>
      </c>
      <c r="C30" s="141" t="s">
        <v>33</v>
      </c>
      <c r="D30" s="29">
        <v>3232</v>
      </c>
      <c r="E30" s="14">
        <v>3015</v>
      </c>
      <c r="F30" s="15"/>
      <c r="G30" s="30"/>
      <c r="H30" s="14"/>
      <c r="I30" s="162">
        <f t="shared" si="2"/>
        <v>3015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6" customFormat="1" ht="12.75">
      <c r="A31" s="34"/>
      <c r="B31" s="176" t="s">
        <v>40</v>
      </c>
      <c r="C31" s="141" t="s">
        <v>35</v>
      </c>
      <c r="D31" s="29">
        <v>3233</v>
      </c>
      <c r="E31" s="14">
        <v>375</v>
      </c>
      <c r="F31" s="15"/>
      <c r="G31" s="30"/>
      <c r="H31" s="14"/>
      <c r="I31" s="162">
        <f t="shared" si="2"/>
        <v>375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6" customFormat="1" ht="12.75">
      <c r="A32" s="34"/>
      <c r="B32" s="176" t="s">
        <v>41</v>
      </c>
      <c r="C32" s="141" t="s">
        <v>34</v>
      </c>
      <c r="D32" s="29">
        <v>3234</v>
      </c>
      <c r="E32" s="14">
        <v>13425.36</v>
      </c>
      <c r="F32" s="15"/>
      <c r="G32" s="30"/>
      <c r="H32" s="14"/>
      <c r="I32" s="162">
        <f t="shared" si="2"/>
        <v>13425.36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6" customFormat="1" ht="12.75">
      <c r="A33" s="34"/>
      <c r="B33" s="177" t="s">
        <v>73</v>
      </c>
      <c r="C33" s="141" t="s">
        <v>49</v>
      </c>
      <c r="D33" s="29">
        <v>3235</v>
      </c>
      <c r="E33" s="14">
        <v>2905.6</v>
      </c>
      <c r="F33" s="15"/>
      <c r="G33" s="30"/>
      <c r="H33" s="14">
        <v>4740</v>
      </c>
      <c r="I33" s="162">
        <f t="shared" si="2"/>
        <v>7645.6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6" customFormat="1" ht="12.75">
      <c r="A34" s="34"/>
      <c r="B34" s="176" t="s">
        <v>74</v>
      </c>
      <c r="C34" s="141" t="s">
        <v>36</v>
      </c>
      <c r="D34" s="29">
        <v>3236</v>
      </c>
      <c r="E34" s="14">
        <v>4317.17</v>
      </c>
      <c r="F34" s="15"/>
      <c r="G34" s="30"/>
      <c r="H34" s="14"/>
      <c r="I34" s="162">
        <f t="shared" si="2"/>
        <v>4317.17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6" customFormat="1" ht="12.75">
      <c r="A35" s="34"/>
      <c r="B35" s="176" t="s">
        <v>75</v>
      </c>
      <c r="C35" s="141" t="s">
        <v>115</v>
      </c>
      <c r="D35" s="29">
        <v>3237</v>
      </c>
      <c r="E35" s="14">
        <v>0</v>
      </c>
      <c r="F35" s="15"/>
      <c r="G35" s="30"/>
      <c r="H35" s="14"/>
      <c r="I35" s="162">
        <f t="shared" si="2"/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6" customFormat="1" ht="12.75">
      <c r="A36" s="34"/>
      <c r="B36" s="176" t="s">
        <v>76</v>
      </c>
      <c r="C36" s="141" t="s">
        <v>116</v>
      </c>
      <c r="D36" s="29">
        <v>3237</v>
      </c>
      <c r="E36" s="14">
        <v>0</v>
      </c>
      <c r="F36" s="15"/>
      <c r="G36" s="30"/>
      <c r="H36" s="14"/>
      <c r="I36" s="162">
        <f>SUM(E36:H36)</f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6" customFormat="1" ht="12.75">
      <c r="A37" s="34"/>
      <c r="B37" s="176" t="s">
        <v>118</v>
      </c>
      <c r="C37" s="141" t="s">
        <v>117</v>
      </c>
      <c r="D37" s="29">
        <v>3237</v>
      </c>
      <c r="E37" s="14">
        <v>650</v>
      </c>
      <c r="F37" s="15"/>
      <c r="G37" s="30"/>
      <c r="H37" s="14"/>
      <c r="I37" s="162">
        <f t="shared" si="2"/>
        <v>650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6" customFormat="1" ht="12.75">
      <c r="A38" s="34"/>
      <c r="B38" s="176" t="s">
        <v>119</v>
      </c>
      <c r="C38" s="142" t="s">
        <v>123</v>
      </c>
      <c r="D38" s="29">
        <v>3238</v>
      </c>
      <c r="E38" s="14">
        <v>2378.25</v>
      </c>
      <c r="F38" s="15"/>
      <c r="G38" s="30"/>
      <c r="H38" s="14"/>
      <c r="I38" s="162">
        <f t="shared" si="2"/>
        <v>2378.25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6" customFormat="1" ht="12.75">
      <c r="A39" s="34"/>
      <c r="B39" s="177" t="s">
        <v>124</v>
      </c>
      <c r="C39" s="142" t="s">
        <v>45</v>
      </c>
      <c r="D39" s="29">
        <v>3239</v>
      </c>
      <c r="E39" s="14">
        <v>192.5</v>
      </c>
      <c r="F39" s="35"/>
      <c r="G39" s="30"/>
      <c r="H39" s="159">
        <v>37155</v>
      </c>
      <c r="I39" s="162">
        <f t="shared" si="2"/>
        <v>37347.5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6" customFormat="1" ht="12.75">
      <c r="A40" s="36"/>
      <c r="B40" s="174" t="s">
        <v>20</v>
      </c>
      <c r="C40" s="140" t="s">
        <v>83</v>
      </c>
      <c r="D40" s="26">
        <v>324</v>
      </c>
      <c r="E40" s="28"/>
      <c r="F40" s="28"/>
      <c r="G40" s="27"/>
      <c r="H40" s="32">
        <v>0</v>
      </c>
      <c r="I40" s="162">
        <f>SUM(E40:H40)</f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6" customFormat="1" ht="12.75">
      <c r="A41" s="36"/>
      <c r="B41" s="171" t="s">
        <v>58</v>
      </c>
      <c r="C41" s="140" t="s">
        <v>125</v>
      </c>
      <c r="D41" s="26">
        <v>329</v>
      </c>
      <c r="E41" s="28">
        <f>SUM(E42:E46)</f>
        <v>3270.65</v>
      </c>
      <c r="F41" s="28">
        <f>SUM(F42:F46)</f>
        <v>5850</v>
      </c>
      <c r="G41" s="28">
        <f>SUM(G42:G46)</f>
        <v>0</v>
      </c>
      <c r="H41" s="32">
        <f>SUM(H42:H46)</f>
        <v>5151.98</v>
      </c>
      <c r="I41" s="202">
        <f>SUM(I42:I46)</f>
        <v>14272.630000000001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6" customFormat="1" ht="12.75">
      <c r="A42" s="34"/>
      <c r="B42" s="177" t="s">
        <v>84</v>
      </c>
      <c r="C42" s="141" t="s">
        <v>157</v>
      </c>
      <c r="D42" s="29">
        <v>3291</v>
      </c>
      <c r="E42" s="14">
        <v>298.63</v>
      </c>
      <c r="F42" s="15"/>
      <c r="G42" s="30"/>
      <c r="H42" s="14"/>
      <c r="I42" s="162">
        <f>SUM(E42:H42)</f>
        <v>298.63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6" customFormat="1" ht="12.75">
      <c r="A43" s="34"/>
      <c r="B43" s="176" t="s">
        <v>85</v>
      </c>
      <c r="C43" s="141" t="s">
        <v>50</v>
      </c>
      <c r="D43" s="29">
        <v>3292</v>
      </c>
      <c r="E43" s="14"/>
      <c r="F43" s="15"/>
      <c r="G43" s="30"/>
      <c r="H43" s="14"/>
      <c r="I43" s="16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6" customFormat="1" ht="12.75">
      <c r="A44" s="34"/>
      <c r="B44" s="177" t="s">
        <v>86</v>
      </c>
      <c r="C44" s="141" t="s">
        <v>44</v>
      </c>
      <c r="D44" s="29">
        <v>3294</v>
      </c>
      <c r="E44" s="14">
        <v>650</v>
      </c>
      <c r="F44" s="15"/>
      <c r="G44" s="30"/>
      <c r="H44" s="14">
        <v>150</v>
      </c>
      <c r="I44" s="162">
        <f>SUM(E44:H44)</f>
        <v>800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6" customFormat="1" ht="12.75">
      <c r="A45" s="34"/>
      <c r="B45" s="176" t="s">
        <v>87</v>
      </c>
      <c r="C45" s="141" t="s">
        <v>162</v>
      </c>
      <c r="D45" s="29">
        <v>3295</v>
      </c>
      <c r="E45" s="14"/>
      <c r="F45" s="15">
        <v>5850</v>
      </c>
      <c r="G45" s="30"/>
      <c r="H45" s="14"/>
      <c r="I45" s="162">
        <f>SUM(E45:H45)</f>
        <v>5850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6" customFormat="1" ht="13.5" thickBot="1">
      <c r="A46" s="37"/>
      <c r="B46" s="179" t="s">
        <v>88</v>
      </c>
      <c r="C46" s="143" t="s">
        <v>45</v>
      </c>
      <c r="D46" s="38">
        <v>3299</v>
      </c>
      <c r="E46" s="19">
        <v>2322.02</v>
      </c>
      <c r="F46" s="20"/>
      <c r="G46" s="39"/>
      <c r="H46" s="19">
        <v>5001.98</v>
      </c>
      <c r="I46" s="162">
        <f>SUM(E46:H46)</f>
        <v>7324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6" customFormat="1" ht="13.5" thickBot="1">
      <c r="A47" s="228" t="s">
        <v>2</v>
      </c>
      <c r="B47" s="180"/>
      <c r="C47" s="40" t="s">
        <v>46</v>
      </c>
      <c r="D47" s="41">
        <v>34</v>
      </c>
      <c r="E47" s="42">
        <v>227.04</v>
      </c>
      <c r="F47" s="43"/>
      <c r="G47" s="44"/>
      <c r="H47" s="42">
        <v>808.87</v>
      </c>
      <c r="I47" s="162">
        <f>SUM(E47:H47)</f>
        <v>1035.91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6" customFormat="1" ht="13.5" thickBot="1">
      <c r="A48" s="228" t="s">
        <v>3</v>
      </c>
      <c r="B48" s="180"/>
      <c r="C48" s="40" t="s">
        <v>89</v>
      </c>
      <c r="D48" s="41">
        <v>38</v>
      </c>
      <c r="E48" s="42"/>
      <c r="F48" s="43"/>
      <c r="G48" s="44">
        <v>0</v>
      </c>
      <c r="H48" s="42">
        <v>99</v>
      </c>
      <c r="I48" s="162">
        <f>SUM(E48:H48)</f>
        <v>99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6" customFormat="1" ht="25.5">
      <c r="A49" s="229" t="s">
        <v>47</v>
      </c>
      <c r="B49" s="165"/>
      <c r="C49" s="144" t="s">
        <v>127</v>
      </c>
      <c r="D49" s="45">
        <v>4</v>
      </c>
      <c r="E49" s="46">
        <f>E51</f>
        <v>2540</v>
      </c>
      <c r="F49" s="46">
        <f>SUM(F50:F58)</f>
        <v>0</v>
      </c>
      <c r="G49" s="46">
        <f>SUM(G50:G58)</f>
        <v>0</v>
      </c>
      <c r="H49" s="158">
        <f>SUM(H50:H52)</f>
        <v>4511.13</v>
      </c>
      <c r="I49" s="203">
        <f>SUM(E49+F49+G49+H49)</f>
        <v>7051.13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6" customFormat="1" ht="12.75">
      <c r="A50" s="230" t="s">
        <v>0</v>
      </c>
      <c r="B50" s="181"/>
      <c r="C50" s="145" t="s">
        <v>56</v>
      </c>
      <c r="D50" s="47">
        <v>41</v>
      </c>
      <c r="E50" s="10"/>
      <c r="F50" s="48"/>
      <c r="G50" s="49"/>
      <c r="H50" s="160"/>
      <c r="I50" s="162">
        <f aca="true" t="shared" si="3" ref="I50:I58">SUM(E50:H50)</f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6" customFormat="1" ht="12.75">
      <c r="A51" s="231" t="s">
        <v>1</v>
      </c>
      <c r="B51" s="182"/>
      <c r="C51" s="145" t="s">
        <v>57</v>
      </c>
      <c r="D51" s="47">
        <v>42</v>
      </c>
      <c r="E51" s="11">
        <f>E53</f>
        <v>2540</v>
      </c>
      <c r="F51" s="11"/>
      <c r="G51" s="12"/>
      <c r="H51" s="10">
        <f>SUM(H52:H58)</f>
        <v>4511.13</v>
      </c>
      <c r="I51" s="162">
        <f t="shared" si="3"/>
        <v>7051.13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6" customFormat="1" ht="12.75">
      <c r="A52" s="231"/>
      <c r="B52" s="168" t="s">
        <v>17</v>
      </c>
      <c r="C52" s="146" t="s">
        <v>59</v>
      </c>
      <c r="D52" s="50"/>
      <c r="E52" s="14"/>
      <c r="F52" s="35"/>
      <c r="G52" s="16"/>
      <c r="H52" s="159"/>
      <c r="I52" s="162">
        <f t="shared" si="3"/>
        <v>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6" customFormat="1" ht="12.75">
      <c r="A53" s="231"/>
      <c r="B53" s="168" t="s">
        <v>18</v>
      </c>
      <c r="C53" s="146" t="s">
        <v>60</v>
      </c>
      <c r="D53" s="50">
        <v>422</v>
      </c>
      <c r="E53" s="14">
        <v>2540</v>
      </c>
      <c r="F53" s="35"/>
      <c r="G53" s="16"/>
      <c r="H53" s="159">
        <v>4461.13</v>
      </c>
      <c r="I53" s="162">
        <f t="shared" si="3"/>
        <v>7001.13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6" customFormat="1" ht="12.75">
      <c r="A54" s="231"/>
      <c r="B54" s="168" t="s">
        <v>19</v>
      </c>
      <c r="C54" s="146" t="s">
        <v>61</v>
      </c>
      <c r="D54" s="50"/>
      <c r="E54" s="14"/>
      <c r="F54" s="35"/>
      <c r="G54" s="16"/>
      <c r="H54" s="159"/>
      <c r="I54" s="162">
        <f t="shared" si="3"/>
        <v>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6" customFormat="1" ht="12.75">
      <c r="A55" s="231"/>
      <c r="B55" s="168" t="s">
        <v>20</v>
      </c>
      <c r="C55" s="146" t="s">
        <v>62</v>
      </c>
      <c r="D55" s="50">
        <v>424</v>
      </c>
      <c r="E55" s="14"/>
      <c r="F55" s="35"/>
      <c r="G55" s="16"/>
      <c r="H55" s="159">
        <v>50</v>
      </c>
      <c r="I55" s="162">
        <f t="shared" si="3"/>
        <v>50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6" customFormat="1" ht="12.75">
      <c r="A56" s="232"/>
      <c r="B56" s="205" t="s">
        <v>58</v>
      </c>
      <c r="C56" s="146" t="s">
        <v>153</v>
      </c>
      <c r="D56" s="50">
        <v>425</v>
      </c>
      <c r="E56" s="206"/>
      <c r="F56" s="207"/>
      <c r="G56" s="208"/>
      <c r="H56" s="209"/>
      <c r="I56" s="162">
        <f t="shared" si="3"/>
        <v>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6" customFormat="1" ht="15">
      <c r="A57" s="232"/>
      <c r="B57" s="205" t="s">
        <v>152</v>
      </c>
      <c r="C57" s="146" t="s">
        <v>149</v>
      </c>
      <c r="D57" s="285">
        <v>426</v>
      </c>
      <c r="E57" s="206"/>
      <c r="F57" s="207"/>
      <c r="G57" s="208"/>
      <c r="H57" s="209"/>
      <c r="I57" s="162">
        <f t="shared" si="3"/>
        <v>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6" customFormat="1" ht="12.75" customHeight="1" thickBot="1">
      <c r="A58" s="233" t="s">
        <v>2</v>
      </c>
      <c r="B58" s="183"/>
      <c r="C58" s="147" t="s">
        <v>63</v>
      </c>
      <c r="D58" s="51">
        <v>45</v>
      </c>
      <c r="E58" s="52"/>
      <c r="F58" s="53"/>
      <c r="G58" s="54"/>
      <c r="H58" s="161"/>
      <c r="I58" s="162">
        <f t="shared" si="3"/>
        <v>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6" customFormat="1" ht="15.75" thickBot="1">
      <c r="A59" s="234"/>
      <c r="B59" s="213"/>
      <c r="C59" s="148" t="s">
        <v>130</v>
      </c>
      <c r="D59" s="55"/>
      <c r="E59" s="56">
        <f>E7+E49</f>
        <v>168551.71000000002</v>
      </c>
      <c r="F59" s="56">
        <f>F7+F49</f>
        <v>2239523.2199999997</v>
      </c>
      <c r="G59" s="56">
        <f>G7+G49</f>
        <v>0</v>
      </c>
      <c r="H59" s="200">
        <f>H7+H49</f>
        <v>197507.61000000002</v>
      </c>
      <c r="I59" s="204">
        <f>I7+I49</f>
        <v>2605582.5399999996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58" customFormat="1" ht="30" customHeight="1" thickBot="1" thickTop="1">
      <c r="A60" s="235" t="s">
        <v>53</v>
      </c>
      <c r="B60" s="236"/>
      <c r="C60" s="237" t="s">
        <v>90</v>
      </c>
      <c r="D60" s="238">
        <v>5</v>
      </c>
      <c r="E60" s="239"/>
      <c r="F60" s="239"/>
      <c r="G60" s="240"/>
      <c r="H60" s="241"/>
      <c r="I60" s="242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256" s="58" customFormat="1" ht="30" customHeight="1" thickTop="1">
      <c r="A61" s="286"/>
      <c r="B61" s="287"/>
      <c r="C61" s="288"/>
      <c r="D61" s="289"/>
      <c r="E61" s="290"/>
      <c r="F61" s="290"/>
      <c r="G61" s="290"/>
      <c r="H61" s="290"/>
      <c r="I61" s="290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58" customFormat="1" ht="18" customHeight="1" thickBot="1">
      <c r="A62" s="59"/>
      <c r="B62" s="60"/>
      <c r="C62" s="210"/>
      <c r="D62" s="211"/>
      <c r="E62" s="212"/>
      <c r="F62" s="212"/>
      <c r="G62" s="212"/>
      <c r="H62" s="212"/>
      <c r="I62" s="212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pans="1:256" s="6" customFormat="1" ht="19.5" customHeight="1" thickTop="1">
      <c r="A63" s="61"/>
      <c r="B63" s="62"/>
      <c r="C63" s="216" t="s">
        <v>131</v>
      </c>
      <c r="D63" s="217"/>
      <c r="E63" s="218">
        <f>E59</f>
        <v>168551.71000000002</v>
      </c>
      <c r="F63" s="218">
        <f>F59</f>
        <v>2239523.2199999997</v>
      </c>
      <c r="G63" s="218">
        <v>0</v>
      </c>
      <c r="H63" s="218">
        <f>H59</f>
        <v>197507.61000000002</v>
      </c>
      <c r="I63" s="219">
        <f>E63+F63+G63+H63</f>
        <v>2605582.5399999996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6" customFormat="1" ht="19.5" customHeight="1">
      <c r="A64" s="63"/>
      <c r="B64" s="62"/>
      <c r="C64" s="220" t="s">
        <v>11</v>
      </c>
      <c r="D64" s="214"/>
      <c r="E64" s="215">
        <v>175417.05</v>
      </c>
      <c r="F64" s="215">
        <v>2239523.22</v>
      </c>
      <c r="G64" s="215">
        <v>0</v>
      </c>
      <c r="H64" s="215">
        <v>163681.19</v>
      </c>
      <c r="I64" s="221">
        <f>E64+F64+G64+H64</f>
        <v>2578621.46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</row>
    <row r="65" spans="1:256" s="6" customFormat="1" ht="19.5" customHeight="1" thickBot="1">
      <c r="A65" s="67"/>
      <c r="B65" s="62"/>
      <c r="C65" s="269" t="s">
        <v>91</v>
      </c>
      <c r="D65" s="270"/>
      <c r="E65" s="271">
        <f>E64-E63</f>
        <v>6865.339999999967</v>
      </c>
      <c r="F65" s="222">
        <f>F64-F63</f>
        <v>0</v>
      </c>
      <c r="G65" s="222">
        <f>G64-G63</f>
        <v>0</v>
      </c>
      <c r="H65" s="222">
        <f>H64-H63</f>
        <v>-33826.42000000001</v>
      </c>
      <c r="I65" s="259">
        <f>E65+F65+G65+H65</f>
        <v>-26961.080000000045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</row>
    <row r="66" spans="1:256" s="6" customFormat="1" ht="15.75" thickTop="1">
      <c r="A66" s="68" t="s">
        <v>77</v>
      </c>
      <c r="B66" s="62"/>
      <c r="C66" s="262" t="s">
        <v>185</v>
      </c>
      <c r="D66" s="265" t="s">
        <v>163</v>
      </c>
      <c r="E66" s="274">
        <v>-7432.02</v>
      </c>
      <c r="F66" s="62"/>
      <c r="G66" s="268" t="s">
        <v>179</v>
      </c>
      <c r="H66" s="260">
        <v>-13879.01</v>
      </c>
      <c r="I66" s="278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</row>
    <row r="67" spans="1:256" s="6" customFormat="1" ht="15">
      <c r="A67" s="68"/>
      <c r="B67" s="62"/>
      <c r="C67" s="262" t="s">
        <v>180</v>
      </c>
      <c r="D67" s="263" t="s">
        <v>164</v>
      </c>
      <c r="E67" s="253">
        <v>448.95</v>
      </c>
      <c r="F67" s="62"/>
      <c r="G67" s="261" t="s">
        <v>183</v>
      </c>
      <c r="H67" s="48">
        <v>-19947.41</v>
      </c>
      <c r="I67" s="279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</row>
    <row r="68" spans="1:256" s="6" customFormat="1" ht="15.75" thickBot="1">
      <c r="A68" s="68"/>
      <c r="B68" s="62"/>
      <c r="C68" s="264" t="s">
        <v>180</v>
      </c>
      <c r="D68" s="275" t="s">
        <v>181</v>
      </c>
      <c r="E68" s="276">
        <v>13848.41</v>
      </c>
      <c r="F68" s="62"/>
      <c r="G68" s="66"/>
      <c r="H68" s="65"/>
      <c r="I68" s="249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</row>
    <row r="69" spans="1:256" s="6" customFormat="1" ht="15">
      <c r="A69" s="69"/>
      <c r="B69" s="62"/>
      <c r="C69" s="272" t="s">
        <v>184</v>
      </c>
      <c r="D69" s="62"/>
      <c r="E69" s="273">
        <v>-16212.59</v>
      </c>
      <c r="F69" s="62"/>
      <c r="G69" s="280" t="s">
        <v>188</v>
      </c>
      <c r="H69" s="281">
        <v>45234.09</v>
      </c>
      <c r="I69" s="283">
        <v>29021.5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</row>
    <row r="70" spans="1:256" s="6" customFormat="1" ht="15.75" thickBot="1">
      <c r="A70" s="70"/>
      <c r="B70" s="62"/>
      <c r="C70" s="264" t="s">
        <v>187</v>
      </c>
      <c r="D70" s="266"/>
      <c r="E70" s="267">
        <v>-9347.25</v>
      </c>
      <c r="F70" s="62"/>
      <c r="G70" s="282" t="s">
        <v>186</v>
      </c>
      <c r="H70" s="277">
        <v>11407.67</v>
      </c>
      <c r="I70" s="284">
        <v>2060.42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</row>
    <row r="71" spans="1:256" s="6" customFormat="1" ht="15">
      <c r="A71" s="70"/>
      <c r="B71" s="62"/>
      <c r="C71" s="62"/>
      <c r="D71" s="62"/>
      <c r="E71" s="300"/>
      <c r="F71" s="62"/>
      <c r="G71" s="66"/>
      <c r="H71" s="301"/>
      <c r="I71" s="302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</row>
    <row r="72" spans="1:256" s="6" customFormat="1" ht="15">
      <c r="A72" s="70"/>
      <c r="B72" s="62"/>
      <c r="C72" s="62"/>
      <c r="D72" s="62"/>
      <c r="E72" s="300"/>
      <c r="F72" s="62"/>
      <c r="G72" s="66"/>
      <c r="H72" s="301"/>
      <c r="I72" s="302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</row>
    <row r="73" spans="1:256" s="6" customFormat="1" ht="15">
      <c r="A73" s="70"/>
      <c r="B73" s="62"/>
      <c r="C73" s="62"/>
      <c r="D73" s="62"/>
      <c r="E73" s="300"/>
      <c r="F73" s="62"/>
      <c r="G73" s="66"/>
      <c r="H73" s="301"/>
      <c r="I73" s="302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</row>
    <row r="74" spans="1:256" s="6" customFormat="1" ht="12.75">
      <c r="A74" s="67"/>
      <c r="B74" s="71"/>
      <c r="C74" s="3"/>
      <c r="D74" s="71"/>
      <c r="E74" s="71"/>
      <c r="F74" s="71"/>
      <c r="G74" s="71"/>
      <c r="H74" s="298"/>
      <c r="I74" s="298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6" customFormat="1" ht="12.75">
      <c r="A75" s="71"/>
      <c r="B75" s="71"/>
      <c r="C75" s="71"/>
      <c r="D75" s="71"/>
      <c r="E75" s="72"/>
      <c r="F75" s="72" t="s">
        <v>81</v>
      </c>
      <c r="G75" s="71"/>
      <c r="H75" s="299" t="s">
        <v>159</v>
      </c>
      <c r="I75" s="299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6" customFormat="1" ht="12.75">
      <c r="A76" s="71" t="s">
        <v>80</v>
      </c>
      <c r="B76" s="164" t="s">
        <v>182</v>
      </c>
      <c r="C76" s="164"/>
      <c r="D76" s="71"/>
      <c r="E76" s="3"/>
      <c r="F76" s="71"/>
      <c r="G76" s="71"/>
      <c r="H76" s="298"/>
      <c r="I76" s="298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6" customFormat="1" ht="12.75">
      <c r="A77" s="71" t="s">
        <v>79</v>
      </c>
      <c r="B77" s="71"/>
      <c r="C77" s="71"/>
      <c r="D77" s="71"/>
      <c r="E77" s="71"/>
      <c r="F77" s="71"/>
      <c r="G77" s="71"/>
      <c r="H77" s="5"/>
      <c r="I77" s="71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6" customFormat="1" ht="12.75">
      <c r="A78" s="71"/>
      <c r="B78" s="71"/>
      <c r="C78" s="71"/>
      <c r="D78" s="71"/>
      <c r="E78" s="71"/>
      <c r="F78" s="71"/>
      <c r="H78" s="292" t="s">
        <v>189</v>
      </c>
      <c r="I78" s="291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6" customFormat="1" ht="12.75">
      <c r="A79" s="71"/>
      <c r="B79" s="71"/>
      <c r="C79" s="71"/>
      <c r="D79" s="71"/>
      <c r="E79" s="71"/>
      <c r="F79" s="71"/>
      <c r="G79" s="71"/>
      <c r="H79" s="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6" customFormat="1" ht="12.75">
      <c r="A80" s="71"/>
      <c r="B80" s="71"/>
      <c r="C80" s="71"/>
      <c r="D80" s="71"/>
      <c r="E80" s="71"/>
      <c r="F80" s="71"/>
      <c r="G80" s="71"/>
      <c r="H80" s="5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6" customFormat="1" ht="12.75">
      <c r="A81" s="71"/>
      <c r="B81" s="3"/>
      <c r="C81" s="3"/>
      <c r="D81" s="71"/>
      <c r="E81" s="71"/>
      <c r="F81" s="71"/>
      <c r="G81" s="71"/>
      <c r="H81" s="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6" customFormat="1" ht="12.75">
      <c r="A82" s="71"/>
      <c r="B82" s="3"/>
      <c r="C82" s="3"/>
      <c r="D82" s="71"/>
      <c r="E82" s="71"/>
      <c r="F82" s="71"/>
      <c r="G82" s="71"/>
      <c r="H82" s="5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6" customFormat="1" ht="12.75">
      <c r="A83" s="3"/>
      <c r="B83" s="3"/>
      <c r="C83" s="3"/>
      <c r="D83" s="71"/>
      <c r="E83" s="71"/>
      <c r="F83" s="71"/>
      <c r="G83" s="71"/>
      <c r="H83" s="5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</sheetData>
  <sheetProtection/>
  <mergeCells count="4">
    <mergeCell ref="C4:I4"/>
    <mergeCell ref="H74:I74"/>
    <mergeCell ref="H76:I76"/>
    <mergeCell ref="H75:I75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racunovodstvo2</cp:lastModifiedBy>
  <cp:lastPrinted>2017-07-25T06:31:43Z</cp:lastPrinted>
  <dcterms:created xsi:type="dcterms:W3CDTF">2009-09-29T11:29:53Z</dcterms:created>
  <dcterms:modified xsi:type="dcterms:W3CDTF">2017-07-25T06:32:05Z</dcterms:modified>
  <cp:category/>
  <cp:version/>
  <cp:contentType/>
  <cp:contentStatus/>
</cp:coreProperties>
</file>