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15" windowHeight="11505" activeTab="0"/>
  </bookViews>
  <sheets>
    <sheet name="2015. godin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<sst xmlns="http://schemas.openxmlformats.org/spreadsheetml/2006/main" count="545" uniqueCount="340">
  <si>
    <t>Red.br.</t>
  </si>
  <si>
    <t>Konto iz računskog plana</t>
  </si>
  <si>
    <t>Opis rashoda</t>
  </si>
  <si>
    <t>Iznos u kn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</si>
  <si>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</si>
  <si>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</si>
  <si>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</si>
  <si>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</si>
  <si>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</si>
  <si>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</si>
  <si>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</si>
  <si>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</si>
  <si>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</si>
  <si>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</si>
  <si>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</si>
  <si>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</si>
  <si>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</si>
  <si>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</si>
  <si>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</si>
  <si>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</si>
  <si>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Bruto-plaće zaposlenika (osnovne plaće)</t>
  </si>
  <si>
    <t xml:space="preserve">Bruto-plaće zaposl. za posebne uvjete rada </t>
  </si>
  <si>
    <t>Otpremnine za mirovinu</t>
  </si>
  <si>
    <t>Naknade za neiskorišteni godišnji odmor</t>
  </si>
  <si>
    <t>Jubilarne nagrade</t>
  </si>
  <si>
    <t>Darovi djeci</t>
  </si>
  <si>
    <t>Božićnica</t>
  </si>
  <si>
    <t>Regres za godišnji odmor</t>
  </si>
  <si>
    <t>Doprinosi za zdrav. osig. na plaće i druge naknade</t>
  </si>
  <si>
    <t>Doprinosi za zapošljav. na plaće i druge naknade</t>
  </si>
  <si>
    <t>Prijevoz zaposlenika na posao i s posla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</si>
  <si>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</si>
  <si>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</si>
  <si>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</si>
  <si>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</si>
  <si>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</si>
  <si>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</si>
  <si>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</si>
  <si>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</si>
  <si>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</si>
  <si>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</si>
  <si>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</si>
  <si>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</si>
  <si>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</si>
  <si>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</si>
  <si>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</si>
  <si>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</si>
  <si>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</si>
  <si>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</si>
  <si>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</si>
  <si>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</si>
  <si>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</si>
  <si>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</si>
  <si>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</si>
  <si>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</si>
  <si>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</si>
  <si>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</si>
  <si>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</si>
  <si>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</si>
  <si>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</si>
  <si>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</si>
  <si>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Školska kuhinja</t>
  </si>
  <si>
    <r>
      <t>UKUPNI RASHODI</t>
    </r>
    <r>
      <rPr>
        <sz val="9"/>
        <rFont val="Arial"/>
        <family val="2"/>
      </rPr>
      <t>:</t>
    </r>
  </si>
  <si>
    <t>Opis prihoda</t>
  </si>
  <si>
    <t>Školska knjižnica</t>
  </si>
  <si>
    <t>Izvor financiranja</t>
  </si>
  <si>
    <t>Opis stavke</t>
  </si>
  <si>
    <t>Saldo</t>
  </si>
  <si>
    <t>RASHODI</t>
  </si>
  <si>
    <t>PRIHODI</t>
  </si>
  <si>
    <t>OSTALO (ŠKOLA)</t>
  </si>
  <si>
    <t>SALDO</t>
  </si>
  <si>
    <t>IZVOR FINAN.</t>
  </si>
  <si>
    <t>OPIS  STAVKE</t>
  </si>
  <si>
    <t>Napomena</t>
  </si>
  <si>
    <t>NAPOMENA</t>
  </si>
  <si>
    <t>Prijevoz zaposlenika</t>
  </si>
  <si>
    <t>UKUPNO:</t>
  </si>
  <si>
    <t>Plaće,dodaci i dopr.-zapos.</t>
  </si>
  <si>
    <t>Materijalne potrebe</t>
  </si>
  <si>
    <t>Energenti</t>
  </si>
  <si>
    <t>Nefinancijska imovina</t>
  </si>
  <si>
    <t>OSTALO - ŠKOLA</t>
  </si>
  <si>
    <t>SVEUKUPNO:</t>
  </si>
  <si>
    <t>Količina</t>
  </si>
  <si>
    <t>Iznos</t>
  </si>
  <si>
    <t>1 kom</t>
  </si>
  <si>
    <t>UKUPNO - OSNOVNA SREDSTVA - RASHODI ZA NEFIN.IMOVINU:</t>
  </si>
  <si>
    <t>Dobavljač</t>
  </si>
  <si>
    <t>Uredski materijal</t>
  </si>
  <si>
    <t>Materijal za higijenske potrebe i njegu</t>
  </si>
  <si>
    <t>Materijal za nastavu</t>
  </si>
  <si>
    <t>Ostali materijal za potrebe redovnog poslovanja</t>
  </si>
  <si>
    <t>Poštarina, pisma i tiskanice</t>
  </si>
  <si>
    <t>Opskrba vodom</t>
  </si>
  <si>
    <t>Tuzemne članarine</t>
  </si>
  <si>
    <t>Dar za djecu</t>
  </si>
  <si>
    <t>Naknada za neisk. godišnji odmor s doprinosima</t>
  </si>
  <si>
    <t>Jubilarne nagrade s doprinosima</t>
  </si>
  <si>
    <t>Doprinosi za zapošljav. na plaće</t>
  </si>
  <si>
    <t xml:space="preserve">Doprinosi za zdrav. osig. na plaće </t>
  </si>
  <si>
    <t>322122-6</t>
  </si>
  <si>
    <t xml:space="preserve">Priručnici, časopisi, stručna literatura </t>
  </si>
  <si>
    <t>32214-6</t>
  </si>
  <si>
    <t>Ostali materijali i materijali za nastavu</t>
  </si>
  <si>
    <t>3231-32313</t>
  </si>
  <si>
    <t>Usluge telefona,faxa,mobitela,interneta i pošt.usl.</t>
  </si>
  <si>
    <t>Usluge tekućeg i invest.održav. objekata i opreme</t>
  </si>
  <si>
    <t>46.</t>
  </si>
  <si>
    <t>47.</t>
  </si>
  <si>
    <t>48.</t>
  </si>
  <si>
    <t>Usluge informiranja i medija</t>
  </si>
  <si>
    <t>Komunalne usluge</t>
  </si>
  <si>
    <t>Najamnine (za opremu)</t>
  </si>
  <si>
    <t>Zdravstvene usluge,sist.pregledi i slične usluge</t>
  </si>
  <si>
    <t>3237-3239</t>
  </si>
  <si>
    <t>Ostale usluge (računalne, grafičke, intelektualne i dr)</t>
  </si>
  <si>
    <t>Ostali nematerijalni rashodi poslovanja</t>
  </si>
  <si>
    <t>3433-3434</t>
  </si>
  <si>
    <t>Financijski rashodi razni</t>
  </si>
  <si>
    <t>32,38,42</t>
  </si>
  <si>
    <t>49.</t>
  </si>
  <si>
    <t>Financijski rashodi</t>
  </si>
  <si>
    <t>PŠ Dekanovec</t>
  </si>
  <si>
    <t>PŠ Turčišće</t>
  </si>
  <si>
    <t xml:space="preserve">UKUPNO - DONACIJE </t>
  </si>
  <si>
    <t>Osobni asistent-50%-MŽ</t>
  </si>
  <si>
    <t>Udžbenici i priručnici za učitelje</t>
  </si>
  <si>
    <t>Časopisi i slično za potrebe škole</t>
  </si>
  <si>
    <t>Materijal i sredstva za čišćenje i održavanje</t>
  </si>
  <si>
    <t>Ostali i pomoćni materijal i sirovine</t>
  </si>
  <si>
    <t>Prehrambena roba za školsku kuhinju</t>
  </si>
  <si>
    <t>Neprehrambena roba za školsku kuhinju</t>
  </si>
  <si>
    <t>Električna energija</t>
  </si>
  <si>
    <t>Plin</t>
  </si>
  <si>
    <t>Gorivo za kosilicu</t>
  </si>
  <si>
    <t>Usluge telefona i telefaxa</t>
  </si>
  <si>
    <t>Usluge interneta</t>
  </si>
  <si>
    <t>Ostale komunalne usluge</t>
  </si>
  <si>
    <t>Najamnine za opremu</t>
  </si>
  <si>
    <t>Ostale zdravstvene i veterinarske usluge</t>
  </si>
  <si>
    <t>Usluge prijevoza i smještaja na izletima i mat. putovanjima</t>
  </si>
  <si>
    <t>Usluge tiska školskog lista "Mura"</t>
  </si>
  <si>
    <t>Premije osiguranja</t>
  </si>
  <si>
    <t>Službena, radna i i zaštitna odjeća i obuća</t>
  </si>
  <si>
    <t>Računalne usluge na održavanju i razvoju softvera i druge</t>
  </si>
  <si>
    <t>Ugovori o djelu - bruto iznos</t>
  </si>
  <si>
    <t>Naziv osnovnog sredstva</t>
  </si>
  <si>
    <t>MATERIJALNI RASHODI (ROBE I USLUGE) IZ SVIH IZVORA -usporedni prikaz po god.</t>
  </si>
  <si>
    <t>322190-3</t>
  </si>
  <si>
    <t>Sredstva za čišćenje i  higijenu</t>
  </si>
  <si>
    <t>51.</t>
  </si>
  <si>
    <t>M Z O S</t>
  </si>
  <si>
    <t>Školska zadruga "Lafra"</t>
  </si>
  <si>
    <t>UKUPNO - PROMJ. OBUJMA IMOV.USLIJED PRIJENOSA UL.OSNIV.</t>
  </si>
  <si>
    <t>OSNOVNA ŠKOLA DOMAŠINEC</t>
  </si>
  <si>
    <t>Marka Kovača 1, Domašinec</t>
  </si>
  <si>
    <t>4318 DEKANOVEC</t>
  </si>
  <si>
    <t>OIB: 64297918539</t>
  </si>
  <si>
    <t>RKDP:</t>
  </si>
  <si>
    <t>Miljenka Kolarić, dipl.oec.</t>
  </si>
  <si>
    <t>52.</t>
  </si>
  <si>
    <t>53.</t>
  </si>
  <si>
    <t>54.</t>
  </si>
  <si>
    <t>55.</t>
  </si>
  <si>
    <t>50.</t>
  </si>
  <si>
    <t>ŠŠD - "DDT"</t>
  </si>
  <si>
    <t>Otpremnine s doprinosima</t>
  </si>
  <si>
    <t>MZOS</t>
  </si>
  <si>
    <t>Izleti, mat. putovanja i dr.</t>
  </si>
  <si>
    <t>Kazališne i druge predstave</t>
  </si>
  <si>
    <t>Osiguranje učenika</t>
  </si>
  <si>
    <t>ŠŠD- "DDT"</t>
  </si>
  <si>
    <t xml:space="preserve">Usluge tekućeg i invest. održavanja </t>
  </si>
  <si>
    <t>Tisak i mediji</t>
  </si>
  <si>
    <t>Odvoz smeća</t>
  </si>
  <si>
    <t>Izdaci za nagrade učenicima iz raznih izvora</t>
  </si>
  <si>
    <t>Bruto-plaće zaposl. za prekovremeni rad</t>
  </si>
  <si>
    <t>56.</t>
  </si>
  <si>
    <t>32241-32244</t>
  </si>
  <si>
    <t>Materijal i dijelovi za tekuće održavanje objekta i opr.</t>
  </si>
  <si>
    <t>Energenti - električna energija,plin, gorivo za kosilicu</t>
  </si>
  <si>
    <t>3291-3299</t>
  </si>
  <si>
    <t xml:space="preserve"> </t>
  </si>
  <si>
    <t>57.</t>
  </si>
  <si>
    <t xml:space="preserve">Izvješće sastavila:                                                                                            </t>
  </si>
  <si>
    <t>Izleti, ekskurzije, mat. putovanja i dr.sl.rashodi</t>
  </si>
  <si>
    <t>Preneseni viškov/manjkovi iz ranijih razdoblja</t>
  </si>
  <si>
    <t>SALDO POSL.+ VIŠ./MANJ. RAN. RAZD.</t>
  </si>
  <si>
    <t>Tekuće održavanje</t>
  </si>
  <si>
    <t>prijenos u 2015.</t>
  </si>
  <si>
    <t xml:space="preserve">Sukladno Odluci MŽ,  unutar stav. mat.rash., energ. i tek.održ.-moguće je prebijanje, a pokriće za financ.rash. i opreme od event. viškova ili namj.prih. </t>
  </si>
  <si>
    <t>tajništvo</t>
  </si>
  <si>
    <t>informatička učion.</t>
  </si>
  <si>
    <t>3 kom</t>
  </si>
  <si>
    <t>0-za prijenos u 2015.</t>
  </si>
  <si>
    <t xml:space="preserve">SVEUKUPNO - ULAGANJA NA IMOVINI IZ SVIH IZVORA-2014. </t>
  </si>
  <si>
    <t>Opis stavke - investicijsko i tekuće održavanje</t>
  </si>
  <si>
    <t>2013. g.</t>
  </si>
  <si>
    <t>Materijal i dijelovi za održavanje objekta i opreme</t>
  </si>
  <si>
    <t>Sitni inventar</t>
  </si>
  <si>
    <t>Usluge mobitela</t>
  </si>
  <si>
    <t>Obvezni i preventivni zdravstveni pregledi zaposlenika</t>
  </si>
  <si>
    <t>Usluge odvjetnika i javnih bilježnika</t>
  </si>
  <si>
    <t>Ostali nespomenuti materijalni rashodi</t>
  </si>
  <si>
    <t>GODIŠNJE FINANCIJSKO IZVJEŠĆE ZA 2015. GODINU</t>
  </si>
  <si>
    <t>U Domašincu, 28.01.2016. godine</t>
  </si>
  <si>
    <t>Ravnateljica.</t>
  </si>
  <si>
    <t>Martina Kivač, mag.theol.</t>
  </si>
  <si>
    <t>RAČUN RASHODA  - 2015.</t>
  </si>
  <si>
    <t>Prethodna godina (2014.)</t>
  </si>
  <si>
    <t>RASHODI MINISTARSTVA ZNANOSTI, OBRAZOVANJA  SPORTA - 2015.</t>
  </si>
  <si>
    <t>RAČUN PRIHODA  - 2015.</t>
  </si>
  <si>
    <t>PRIHODI ZA FINANCIRANJE RASHODA MINISTARSTVA ZNANOSTI, OBRAZOVANJA I SPORTA - 2015.</t>
  </si>
  <si>
    <t>Mentorstva</t>
  </si>
  <si>
    <t>Pomoći za bolest, invalid,.smrtni slučaj i rođ.djeteta</t>
  </si>
  <si>
    <t>RASHODI ŽUPANIJE MEĐIMURSKE (BEZ PROJEKTA EU) - 2015.</t>
  </si>
  <si>
    <t>3121-3133</t>
  </si>
  <si>
    <t>Mentorstvo, povjerenstvo s doprinosima</t>
  </si>
  <si>
    <t>Ugovori o djelu i autorski honorari</t>
  </si>
  <si>
    <t>Troškovi stručnog usavršavanja zaposlenika</t>
  </si>
  <si>
    <t>Troškovi službenih putovanja-dnevnice i smještaj</t>
  </si>
  <si>
    <t>Troškovi službenih putovanja-prijevoz na sl. putu</t>
  </si>
  <si>
    <t>Radna obuća i odjeća</t>
  </si>
  <si>
    <t>Troškovi osoba izvan radnog odnosa</t>
  </si>
  <si>
    <t>RASHODI ŽUPANIJE MEĐIMURSKE -PROJEKT EU - 2015.</t>
  </si>
  <si>
    <t>Plaće i doprinosi na plaće - osobni asistenti</t>
  </si>
  <si>
    <t>3111-3133</t>
  </si>
  <si>
    <t>Naknade za prijevoz na posao - osobni asistenti</t>
  </si>
  <si>
    <t>Obvezni zdravstveni pregled - sanitarna knjižica</t>
  </si>
  <si>
    <t>ŽUPANIJA MEĐ.-BEZ EU</t>
  </si>
  <si>
    <t>ŽUPANIJA MEĐIM-EU</t>
  </si>
  <si>
    <t>ŽUPANIJA MEĐIM.-EU</t>
  </si>
  <si>
    <t>PRIHODI ZA FINANCIRANJE RASHODA ŽUPANIJE MEĐIMURSKE (BEZ PROJEKTA EU) - 2015.</t>
  </si>
  <si>
    <t>PRIHODI ZA FINANCIRANJE OSTALIH RASHODA (OSNOVNA ŠKOLA DOMAŠINEC)- 2015.</t>
  </si>
  <si>
    <t>RASHODI - HRVATSKI ZAVOD ZA ZAPOŠLJAVANJE - 2015.</t>
  </si>
  <si>
    <t>PRIHODI - HRVATSKI ZAVOD ZA ZAPOŠLJAVANJE - 2015.</t>
  </si>
  <si>
    <r>
      <t>UKUPNI PRIHODI</t>
    </r>
    <r>
      <rPr>
        <sz val="9"/>
        <rFont val="Arial"/>
        <family val="2"/>
      </rPr>
      <t>:</t>
    </r>
  </si>
  <si>
    <t>OSTALI RASHODI (OSNOVNA ŠKOLA DOMAŠINEC) - 2015.</t>
  </si>
  <si>
    <t>58.</t>
  </si>
  <si>
    <t>59.</t>
  </si>
  <si>
    <t>60.</t>
  </si>
  <si>
    <t>Plaće za romske pomagače</t>
  </si>
  <si>
    <t>3132-3133</t>
  </si>
  <si>
    <t>Doprinosi na plaće za romske pomagače</t>
  </si>
  <si>
    <t>Troškovi osoba izvan radnog odnosa - stažisti</t>
  </si>
  <si>
    <t>UKUPNO -  REZULTAT POSLOVANJA 2015.:</t>
  </si>
  <si>
    <t>HZZ</t>
  </si>
  <si>
    <t>Kazališne ili kino-predstave</t>
  </si>
  <si>
    <t>Crveni križ i Caritas</t>
  </si>
  <si>
    <t>64,6526,683</t>
  </si>
  <si>
    <t>Školska zadruga</t>
  </si>
  <si>
    <t>Projekt - blagovaonske stolice PŠ Dekanovec</t>
  </si>
  <si>
    <t>Projekt - blagovaonske stolica - matična škola</t>
  </si>
  <si>
    <t xml:space="preserve">Donacije za nastavna sredstva </t>
  </si>
  <si>
    <t>Financijski i ostali nespomenuti rashodi</t>
  </si>
  <si>
    <t>Ispitni materijali i časopisi</t>
  </si>
  <si>
    <t>Fotokopiranje i nabava sredstava za nastavu od uč.</t>
  </si>
  <si>
    <t xml:space="preserve">Projekt - e-dnevnici </t>
  </si>
  <si>
    <t>Projekt "Florijan i ja"</t>
  </si>
  <si>
    <t>Uč.akcije-prodaja starog papira</t>
  </si>
  <si>
    <t>32,34,42</t>
  </si>
  <si>
    <t>321,322,329</t>
  </si>
  <si>
    <t>REKAPITULACIJA PRIHODA I RASHODA PO IZVORIMA FINANCIRANJA- 2015.</t>
  </si>
  <si>
    <t>SPECIFIKACIJA UKUPNIH SREDSTAVA SA DUGOTRAJNOM IMOVINOM - 2015.</t>
  </si>
  <si>
    <t>Naknade za invalidnost</t>
  </si>
  <si>
    <t>PRENESENI VIŠAK DO 2015.</t>
  </si>
  <si>
    <t>Naknada za kvotno nezapošljavanje invalida</t>
  </si>
  <si>
    <t>Stažisti - naknade</t>
  </si>
  <si>
    <t>Romska pomagačica-plaća</t>
  </si>
  <si>
    <t>Rom.pomag.-Sanja Oršuš -od 12/2015. do 06/2016.; Stažisti: Branilović,Jančec Peša, Prprović,Horvat Levačić, Remenar</t>
  </si>
  <si>
    <t>24.032,95 -za prijenos u 2016. godinu</t>
  </si>
  <si>
    <t>Prosj.broj zaposlenih  = 48</t>
  </si>
  <si>
    <t>prosj.broj odsutnih-bolov.,rodiljni i sl.=3</t>
  </si>
  <si>
    <t>Ž U P A N I J A (S EU PROJEKTOM)</t>
  </si>
  <si>
    <t>Bašek Marija, Telebuh Maja i Božić Mišela</t>
  </si>
  <si>
    <t>Ostali rashodi</t>
  </si>
  <si>
    <t>Zbog neisplate sredstava za plaće za osobne asistente za lipanj, studeni i prosinac 2015. godine, unatoč dobitku razdoblja i prenesenom dobitku ostvaren je gubitak:-4.332,72 kn-prijenos u 2016. godinu</t>
  </si>
  <si>
    <t>Fotokop. i sred.za nastavu</t>
  </si>
  <si>
    <t>Uč.akcija-prodaja st.papira</t>
  </si>
  <si>
    <t>Projekt-blagovaona Dekan.</t>
  </si>
  <si>
    <t>Projekt-blagovaona Domaš.</t>
  </si>
  <si>
    <t>Projekt-e-dnevnici</t>
  </si>
  <si>
    <t>Donacije za nast. sredstva</t>
  </si>
  <si>
    <t>prijenos u 2016.</t>
  </si>
  <si>
    <t>Financ. i ost. nesp. rashodi</t>
  </si>
  <si>
    <t xml:space="preserve">NABAVLJENA OSNOVNA SREDSTVA U 2015. </t>
  </si>
  <si>
    <t>kabinet biologije</t>
  </si>
  <si>
    <t>36 kom</t>
  </si>
  <si>
    <t>6 kom</t>
  </si>
  <si>
    <t>školska kuhinja</t>
  </si>
  <si>
    <t>100 kom</t>
  </si>
  <si>
    <t>blagovaonica</t>
  </si>
  <si>
    <t>58 kom</t>
  </si>
  <si>
    <t>zbornica</t>
  </si>
  <si>
    <t>Napomena: nabava opreme je financirana iz prikupljenih namjenskih sredstava</t>
  </si>
  <si>
    <t>kemija</t>
  </si>
  <si>
    <t>fizika</t>
  </si>
  <si>
    <t>Dom.,Dek.,Turč.</t>
  </si>
  <si>
    <t>4 kom</t>
  </si>
  <si>
    <t>kabinet TZK</t>
  </si>
  <si>
    <t>1 kpl</t>
  </si>
  <si>
    <t>Donacija-poligon za TZK-za razrednu nastavu-HZJZ Zagreb</t>
  </si>
  <si>
    <t>kabinet razr.nast.</t>
  </si>
  <si>
    <t>264 kpl</t>
  </si>
  <si>
    <t>šk.knjižnica</t>
  </si>
  <si>
    <t>Knjige-lektirni naslovi</t>
  </si>
  <si>
    <t>85 naslova</t>
  </si>
  <si>
    <t>Telefon Panasonic-KX-Frigo d.o.o. Varaždin</t>
  </si>
  <si>
    <t>Zvučnici-Bukal elektronika d.o.o. Čakovec</t>
  </si>
  <si>
    <t>učionica  hrv.jezik</t>
  </si>
  <si>
    <t>Donacija-ljestve s 3 gazišta Bat d.o.o. Čakovec -iz preost.donacija</t>
  </si>
  <si>
    <t>J</t>
  </si>
  <si>
    <t>Termometri digitalni infracrveni-Melcomp d.o.o. Varaždin</t>
  </si>
  <si>
    <t>Garderobni ormar-dvodjelni - Tehnix d.o.o. Donji Kraljevec</t>
  </si>
  <si>
    <t>Donacija-police montažne-rabljene-Rooms Aurora Čakovec</t>
  </si>
  <si>
    <t>Donacija-blagovaonske stolice Tommerup-Jysk-Općina Dekanovec</t>
  </si>
  <si>
    <t>Donacija-blagovaonski stolovi Ballerup-Jysk-Općina Dekanovec</t>
  </si>
  <si>
    <t>Udžbenici od 1. do 8. razreda -prij. od strane Međimurske županije</t>
  </si>
  <si>
    <t>Lopte za nogomet i rukomet-ŠŠD-Labor d.o.o. Čakovec</t>
  </si>
  <si>
    <t>Štapić magnet za kemiju-Kreativa d.o.o. Zagreb</t>
  </si>
  <si>
    <t>Magnezijeva vrpca za kemiju i fiziku - Kreativa d.o.o. Zagreb</t>
  </si>
  <si>
    <t>Štoperica-TZK - A/D Electronic d.o.o. Čakovec</t>
  </si>
  <si>
    <t>Komplet:lopte (9 kom) i koš za lopte 1 kom)-Decathlon Zagreb</t>
  </si>
  <si>
    <t>Rezač papira potezni - Narodne novine d.d. -prod. Čakovec</t>
  </si>
  <si>
    <t>Spajalica24/6 - Narodne novine d.d. - prod. Čakovec</t>
  </si>
  <si>
    <t>Donacija-pisač Epson-rabljeni-Danica Strahija iz Domašinca</t>
  </si>
  <si>
    <t>Blagovaonske stolice Frosta -Ikea Hrvatska d.o.o. Sesvete</t>
  </si>
  <si>
    <t>Donacija-blagovaon.stolice-sklopive-Ikea Hrvatska d.o.o. Sesvete</t>
  </si>
  <si>
    <t>Donacija-knjiga Glorija (R.Marinković)-Školska knjiga -Zagreb</t>
  </si>
  <si>
    <t>Donacija-foto-aparat Nikon L-840 -Krnjak Tatjana i Pintarić Tatjana</t>
  </si>
  <si>
    <t>rekonstrukcija kotrlovnice i zamjena radijatora u OŠ Domašinec</t>
  </si>
  <si>
    <t>Ginstal d.o.o.</t>
  </si>
  <si>
    <t>INVESTICIJSKO ODRŽAVANJE GRAĐEVINSKIH OBJEKATA U 2015.</t>
  </si>
  <si>
    <t>UKUPNO - TROŠKOVI  INV.ODRŽAVANJA GRAĐ. OBJEKATA U 2015.GODINI:</t>
  </si>
  <si>
    <t xml:space="preserve">Ostale intelektualne usluge </t>
  </si>
  <si>
    <t xml:space="preserve">Deratizacija i dezinsekcija </t>
  </si>
  <si>
    <t>Stručna literatura i CD, DVD za školsku knjižnicu i str.surad.</t>
  </si>
  <si>
    <t>2014. g.</t>
  </si>
  <si>
    <t>2015. g.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</si>
</sst>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distributed"/>
    </xf>
    <xf numFmtId="0" fontId="3" fillId="0" borderId="11" xfId="0" applyFont="1" applyBorder="1" applyAlignment="1">
      <alignment vertical="distributed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0" borderId="10" xfId="0" applyFont="1" applyBorder="1" applyAlignment="1">
      <alignment vertical="distributed"/>
    </xf>
    <xf numFmtId="0" fontId="3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vertical="distributed"/>
    </xf>
    <xf numFmtId="4" fontId="5" fillId="0" borderId="10" xfId="0" applyNumberFormat="1" applyFont="1" applyBorder="1" applyAlignment="1">
      <alignment vertical="distributed"/>
    </xf>
    <xf numFmtId="49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7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7" fillId="0" borderId="1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5" fillId="0" borderId="17" xfId="0" applyFont="1" applyBorder="1" applyAlignment="1">
      <alignment/>
    </xf>
    <xf numFmtId="4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distributed"/>
    </xf>
    <xf numFmtId="0" fontId="4" fillId="0" borderId="27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3" fillId="0" borderId="2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4" fontId="3" fillId="33" borderId="10" xfId="0" applyNumberFormat="1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3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4" fontId="4" fillId="34" borderId="30" xfId="0" applyNumberFormat="1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1" xfId="0" applyFont="1" applyFill="1" applyBorder="1" applyAlignment="1">
      <alignment wrapText="1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34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4" fontId="4" fillId="34" borderId="35" xfId="0" applyNumberFormat="1" applyFont="1" applyFill="1" applyBorder="1" applyAlignment="1">
      <alignment/>
    </xf>
    <xf numFmtId="4" fontId="4" fillId="33" borderId="30" xfId="0" applyNumberFormat="1" applyFont="1" applyFill="1" applyBorder="1" applyAlignment="1">
      <alignment/>
    </xf>
    <xf numFmtId="4" fontId="4" fillId="34" borderId="3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4" fontId="7" fillId="0" borderId="36" xfId="0" applyNumberFormat="1" applyFont="1" applyBorder="1" applyAlignment="1">
      <alignment horizontal="right"/>
    </xf>
    <xf numFmtId="4" fontId="7" fillId="0" borderId="36" xfId="0" applyNumberFormat="1" applyFont="1" applyBorder="1" applyAlignment="1">
      <alignment/>
    </xf>
    <xf numFmtId="4" fontId="7" fillId="34" borderId="37" xfId="0" applyNumberFormat="1" applyFont="1" applyFill="1" applyBorder="1" applyAlignment="1">
      <alignment/>
    </xf>
    <xf numFmtId="0" fontId="4" fillId="34" borderId="38" xfId="0" applyFont="1" applyFill="1" applyBorder="1" applyAlignment="1">
      <alignment/>
    </xf>
    <xf numFmtId="0" fontId="4" fillId="34" borderId="39" xfId="0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34" borderId="40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33" borderId="41" xfId="0" applyFont="1" applyFill="1" applyBorder="1" applyAlignment="1">
      <alignment wrapText="1"/>
    </xf>
    <xf numFmtId="4" fontId="7" fillId="34" borderId="42" xfId="0" applyNumberFormat="1" applyFont="1" applyFill="1" applyBorder="1" applyAlignment="1">
      <alignment/>
    </xf>
    <xf numFmtId="0" fontId="4" fillId="0" borderId="14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distributed"/>
    </xf>
    <xf numFmtId="0" fontId="6" fillId="0" borderId="1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3" fillId="0" borderId="11" xfId="0" applyFont="1" applyBorder="1" applyAlignment="1">
      <alignment horizontal="center" vertical="distributed"/>
    </xf>
    <xf numFmtId="0" fontId="3" fillId="0" borderId="15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 vertical="distributed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wrapText="1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5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5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distributed"/>
    </xf>
    <xf numFmtId="0" fontId="5" fillId="0" borderId="19" xfId="0" applyFont="1" applyBorder="1" applyAlignment="1">
      <alignment horizontal="center" vertical="distributed"/>
    </xf>
    <xf numFmtId="0" fontId="5" fillId="0" borderId="46" xfId="0" applyFont="1" applyBorder="1" applyAlignment="1">
      <alignment horizontal="center" vertical="distributed"/>
    </xf>
    <xf numFmtId="0" fontId="5" fillId="0" borderId="34" xfId="0" applyFont="1" applyBorder="1" applyAlignment="1">
      <alignment horizontal="center" vertical="distributed"/>
    </xf>
    <xf numFmtId="0" fontId="5" fillId="0" borderId="54" xfId="0" applyFont="1" applyBorder="1" applyAlignment="1">
      <alignment horizontal="center" vertical="center" textRotation="90"/>
    </xf>
    <xf numFmtId="0" fontId="5" fillId="0" borderId="49" xfId="0" applyFont="1" applyBorder="1" applyAlignment="1">
      <alignment horizontal="center" vertical="center" textRotation="90"/>
    </xf>
    <xf numFmtId="0" fontId="5" fillId="0" borderId="50" xfId="0" applyFont="1" applyBorder="1" applyAlignment="1">
      <alignment horizontal="center" vertical="center" textRotation="90"/>
    </xf>
    <xf numFmtId="0" fontId="7" fillId="0" borderId="55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2" fillId="0" borderId="48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50" xfId="0" applyFont="1" applyBorder="1" applyAlignment="1">
      <alignment horizontal="center" vertical="center" textRotation="90"/>
    </xf>
    <xf numFmtId="0" fontId="4" fillId="0" borderId="2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34" borderId="61" xfId="0" applyFont="1" applyFill="1" applyBorder="1" applyAlignment="1">
      <alignment horizontal="center" wrapText="1"/>
    </xf>
    <xf numFmtId="0" fontId="4" fillId="34" borderId="33" xfId="0" applyFont="1" applyFill="1" applyBorder="1" applyAlignment="1">
      <alignment horizontal="center" wrapText="1"/>
    </xf>
    <xf numFmtId="0" fontId="4" fillId="34" borderId="62" xfId="0" applyFont="1" applyFill="1" applyBorder="1" applyAlignment="1">
      <alignment horizontal="center" wrapText="1"/>
    </xf>
    <xf numFmtId="0" fontId="4" fillId="0" borderId="15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tabSelected="1" zoomScalePageLayoutView="0" workbookViewId="0" topLeftCell="A384">
      <selection activeCell="A420" sqref="A420"/>
    </sheetView>
  </sheetViews>
  <sheetFormatPr defaultColWidth="9.140625" defaultRowHeight="12.75"/>
  <cols>
    <col min="1" max="1" width="7.28125" style="0" customWidth="1"/>
    <col min="2" max="2" width="10.28125" style="0" customWidth="1"/>
    <col min="4" max="5" width="10.00390625" style="0" bestFit="1" customWidth="1"/>
    <col min="6" max="6" width="12.140625" style="0" customWidth="1"/>
    <col min="7" max="7" width="11.57421875" style="0" customWidth="1"/>
    <col min="8" max="8" width="14.421875" style="0" customWidth="1"/>
    <col min="9" max="9" width="16.57421875" style="0" customWidth="1"/>
  </cols>
  <sheetData>
    <row r="1" spans="1:4" ht="15.75">
      <c r="A1" s="94" t="s">
        <v>155</v>
      </c>
      <c r="B1" s="94"/>
      <c r="C1" s="94"/>
      <c r="D1" s="94"/>
    </row>
    <row r="2" spans="1:4" ht="15.75">
      <c r="A2" s="94" t="s">
        <v>156</v>
      </c>
      <c r="B2" s="94"/>
      <c r="C2" s="94"/>
      <c r="D2" s="94"/>
    </row>
    <row r="3" spans="1:4" ht="15.75">
      <c r="A3" s="94" t="s">
        <v>157</v>
      </c>
      <c r="B3" s="94"/>
      <c r="C3" s="94"/>
      <c r="D3" s="94"/>
    </row>
    <row r="4" spans="1:4" ht="15.75">
      <c r="A4" s="94" t="s">
        <v>158</v>
      </c>
      <c r="B4" s="94"/>
      <c r="C4" s="94"/>
      <c r="D4" s="94"/>
    </row>
    <row r="5" spans="1:4" ht="15.75">
      <c r="A5" s="94" t="s">
        <v>159</v>
      </c>
      <c r="B5" s="95">
        <v>13713</v>
      </c>
      <c r="C5" s="94"/>
      <c r="D5" s="94"/>
    </row>
    <row r="14" spans="4:8" ht="15.75">
      <c r="D14" s="94" t="s">
        <v>205</v>
      </c>
      <c r="E14" s="94"/>
      <c r="F14" s="94"/>
      <c r="G14" s="94"/>
      <c r="H14" s="94"/>
    </row>
    <row r="39" ht="12.75">
      <c r="B39" s="22" t="s">
        <v>206</v>
      </c>
    </row>
    <row r="43" ht="12.75">
      <c r="B43" s="22"/>
    </row>
    <row r="46" spans="2:8" ht="12.75">
      <c r="B46" s="22"/>
      <c r="H46" s="22"/>
    </row>
    <row r="49" spans="2:8" ht="12.75">
      <c r="B49" s="22" t="s">
        <v>185</v>
      </c>
      <c r="H49" t="s">
        <v>207</v>
      </c>
    </row>
    <row r="52" spans="2:8" ht="12.75">
      <c r="B52" s="22" t="s">
        <v>160</v>
      </c>
      <c r="H52" s="22" t="s">
        <v>208</v>
      </c>
    </row>
    <row r="54" spans="1:9" ht="18.75" customHeight="1">
      <c r="A54" s="178" t="s">
        <v>209</v>
      </c>
      <c r="B54" s="179"/>
      <c r="C54" s="179"/>
      <c r="D54" s="179"/>
      <c r="E54" s="179"/>
      <c r="F54" s="179"/>
      <c r="G54" s="179"/>
      <c r="H54" s="180"/>
      <c r="I54" s="1"/>
    </row>
    <row r="55" spans="1:9" ht="21" customHeight="1">
      <c r="A55" s="154" t="s">
        <v>211</v>
      </c>
      <c r="B55" s="155"/>
      <c r="C55" s="155"/>
      <c r="D55" s="155"/>
      <c r="E55" s="155"/>
      <c r="F55" s="155"/>
      <c r="G55" s="155"/>
      <c r="H55" s="156"/>
      <c r="I55" s="72"/>
    </row>
    <row r="56" spans="1:9" ht="36.75" customHeight="1">
      <c r="A56" s="4" t="s">
        <v>0</v>
      </c>
      <c r="B56" s="5" t="s">
        <v>1</v>
      </c>
      <c r="C56" s="172" t="s">
        <v>2</v>
      </c>
      <c r="D56" s="172"/>
      <c r="E56" s="172"/>
      <c r="F56" s="172"/>
      <c r="G56" s="6" t="s">
        <v>3</v>
      </c>
      <c r="H56" s="7" t="s">
        <v>4</v>
      </c>
      <c r="I56" s="81" t="s">
        <v>210</v>
      </c>
    </row>
    <row r="57" spans="1:9" ht="12.75">
      <c r="A57" s="8" t="s">
        <v>5</v>
      </c>
      <c r="B57" s="9">
        <v>3111</v>
      </c>
      <c r="C57" s="165" t="s">
        <v>20</v>
      </c>
      <c r="D57" s="165"/>
      <c r="E57" s="165"/>
      <c r="F57" s="165"/>
      <c r="G57" s="10">
        <v>3319527.75</v>
      </c>
      <c r="H57" s="11"/>
      <c r="I57" s="75"/>
    </row>
    <row r="58" spans="1:9" ht="12.75">
      <c r="A58" s="8" t="s">
        <v>6</v>
      </c>
      <c r="B58" s="9">
        <v>3113</v>
      </c>
      <c r="C58" s="164" t="s">
        <v>177</v>
      </c>
      <c r="D58" s="165"/>
      <c r="E58" s="165"/>
      <c r="F58" s="165"/>
      <c r="G58" s="10">
        <v>19208.89</v>
      </c>
      <c r="H58" s="11"/>
      <c r="I58" s="75"/>
    </row>
    <row r="59" spans="1:9" ht="12.75">
      <c r="A59" s="8" t="s">
        <v>7</v>
      </c>
      <c r="B59" s="9">
        <v>3114</v>
      </c>
      <c r="C59" s="165" t="s">
        <v>21</v>
      </c>
      <c r="D59" s="165"/>
      <c r="E59" s="165"/>
      <c r="F59" s="165"/>
      <c r="G59" s="10">
        <v>103199.97</v>
      </c>
      <c r="H59" s="11"/>
      <c r="I59" s="75"/>
    </row>
    <row r="60" spans="1:9" ht="12.75">
      <c r="A60" s="8" t="s">
        <v>8</v>
      </c>
      <c r="B60" s="9">
        <v>3121</v>
      </c>
      <c r="C60" s="165" t="s">
        <v>22</v>
      </c>
      <c r="D60" s="165"/>
      <c r="E60" s="165"/>
      <c r="F60" s="165"/>
      <c r="G60" s="10">
        <v>0</v>
      </c>
      <c r="H60" s="11"/>
      <c r="I60" s="75"/>
    </row>
    <row r="61" spans="1:9" ht="12.75">
      <c r="A61" s="8" t="s">
        <v>9</v>
      </c>
      <c r="B61" s="9">
        <v>3121</v>
      </c>
      <c r="C61" s="165" t="s">
        <v>23</v>
      </c>
      <c r="D61" s="165"/>
      <c r="E61" s="165"/>
      <c r="F61" s="165"/>
      <c r="G61" s="10">
        <v>18204.67</v>
      </c>
      <c r="H61" s="11"/>
      <c r="I61" s="75"/>
    </row>
    <row r="62" spans="1:9" ht="12.75">
      <c r="A62" s="8" t="s">
        <v>10</v>
      </c>
      <c r="B62" s="9">
        <v>3121</v>
      </c>
      <c r="C62" s="165" t="s">
        <v>24</v>
      </c>
      <c r="D62" s="165"/>
      <c r="E62" s="165"/>
      <c r="F62" s="165"/>
      <c r="G62" s="10">
        <v>39877.4</v>
      </c>
      <c r="H62" s="11"/>
      <c r="I62" s="75"/>
    </row>
    <row r="63" spans="1:9" ht="12.75">
      <c r="A63" s="8" t="s">
        <v>11</v>
      </c>
      <c r="B63" s="9">
        <v>3121</v>
      </c>
      <c r="C63" s="164" t="s">
        <v>215</v>
      </c>
      <c r="D63" s="165"/>
      <c r="E63" s="165"/>
      <c r="F63" s="165"/>
      <c r="G63" s="10">
        <v>21110.43</v>
      </c>
      <c r="H63" s="11"/>
      <c r="I63" s="75"/>
    </row>
    <row r="64" spans="1:9" ht="12.75">
      <c r="A64" s="2" t="s">
        <v>12</v>
      </c>
      <c r="B64" s="9">
        <v>3121</v>
      </c>
      <c r="C64" s="173" t="s">
        <v>214</v>
      </c>
      <c r="D64" s="174"/>
      <c r="E64" s="174"/>
      <c r="F64" s="175"/>
      <c r="G64" s="10">
        <v>0</v>
      </c>
      <c r="H64" s="11"/>
      <c r="I64" s="75"/>
    </row>
    <row r="65" spans="1:9" ht="12.75">
      <c r="A65" s="2" t="s">
        <v>13</v>
      </c>
      <c r="B65" s="9">
        <v>3121</v>
      </c>
      <c r="C65" s="165" t="s">
        <v>25</v>
      </c>
      <c r="D65" s="165"/>
      <c r="E65" s="165"/>
      <c r="F65" s="165"/>
      <c r="G65" s="10">
        <v>14500</v>
      </c>
      <c r="H65" s="11"/>
      <c r="I65" s="75"/>
    </row>
    <row r="66" spans="1:9" ht="12.75">
      <c r="A66" s="2" t="s">
        <v>14</v>
      </c>
      <c r="B66" s="9">
        <v>3121</v>
      </c>
      <c r="C66" s="165" t="s">
        <v>26</v>
      </c>
      <c r="D66" s="165"/>
      <c r="E66" s="165"/>
      <c r="F66" s="165"/>
      <c r="G66" s="10">
        <v>0</v>
      </c>
      <c r="H66" s="11"/>
      <c r="I66" s="75"/>
    </row>
    <row r="67" spans="1:9" ht="12.75">
      <c r="A67" s="2" t="s">
        <v>15</v>
      </c>
      <c r="B67" s="9">
        <v>3121</v>
      </c>
      <c r="C67" s="165" t="s">
        <v>27</v>
      </c>
      <c r="D67" s="165"/>
      <c r="E67" s="165"/>
      <c r="F67" s="165"/>
      <c r="G67" s="10">
        <v>0</v>
      </c>
      <c r="H67" s="11"/>
      <c r="I67" s="75"/>
    </row>
    <row r="68" spans="1:9" ht="12.75">
      <c r="A68" s="2" t="s">
        <v>16</v>
      </c>
      <c r="B68" s="9">
        <v>3132</v>
      </c>
      <c r="C68" s="165" t="s">
        <v>28</v>
      </c>
      <c r="D68" s="165"/>
      <c r="E68" s="165"/>
      <c r="F68" s="165"/>
      <c r="G68" s="10">
        <v>539859.25</v>
      </c>
      <c r="H68" s="11"/>
      <c r="I68" s="75"/>
    </row>
    <row r="69" spans="1:9" ht="12.75">
      <c r="A69" s="2" t="s">
        <v>17</v>
      </c>
      <c r="B69" s="9">
        <v>3133</v>
      </c>
      <c r="C69" s="165" t="s">
        <v>29</v>
      </c>
      <c r="D69" s="165"/>
      <c r="E69" s="165"/>
      <c r="F69" s="165"/>
      <c r="G69" s="10">
        <v>59495.16</v>
      </c>
      <c r="H69" s="11"/>
      <c r="I69" s="75"/>
    </row>
    <row r="70" spans="1:9" ht="12.75">
      <c r="A70" s="2" t="s">
        <v>18</v>
      </c>
      <c r="B70" s="9">
        <v>3212</v>
      </c>
      <c r="C70" s="165" t="s">
        <v>30</v>
      </c>
      <c r="D70" s="165"/>
      <c r="E70" s="165"/>
      <c r="F70" s="165"/>
      <c r="G70" s="10">
        <v>260965.6</v>
      </c>
      <c r="H70" s="11"/>
      <c r="I70" s="75"/>
    </row>
    <row r="71" spans="1:9" ht="12.75">
      <c r="A71" s="2" t="s">
        <v>19</v>
      </c>
      <c r="B71" s="9">
        <v>3295</v>
      </c>
      <c r="C71" s="164" t="s">
        <v>267</v>
      </c>
      <c r="D71" s="165"/>
      <c r="E71" s="165"/>
      <c r="F71" s="165"/>
      <c r="G71" s="10">
        <v>15450.79</v>
      </c>
      <c r="H71" s="12"/>
      <c r="I71" s="75"/>
    </row>
    <row r="72" spans="1:9" ht="16.5" customHeight="1">
      <c r="A72" s="153"/>
      <c r="B72" s="145"/>
      <c r="C72" s="145"/>
      <c r="D72" s="145"/>
      <c r="E72" s="145"/>
      <c r="F72" s="145"/>
      <c r="G72" s="146"/>
      <c r="H72" s="10">
        <f>SUM(G57:G71)</f>
        <v>4411399.91</v>
      </c>
      <c r="I72" s="3">
        <v>4520044.8</v>
      </c>
    </row>
    <row r="73" spans="1:9" ht="21" customHeight="1">
      <c r="A73" s="154" t="s">
        <v>216</v>
      </c>
      <c r="B73" s="155"/>
      <c r="C73" s="155"/>
      <c r="D73" s="155"/>
      <c r="E73" s="155"/>
      <c r="F73" s="155"/>
      <c r="G73" s="155"/>
      <c r="H73" s="156"/>
      <c r="I73" s="76"/>
    </row>
    <row r="74" spans="1:9" ht="12.75">
      <c r="A74" s="2" t="s">
        <v>31</v>
      </c>
      <c r="B74" s="74" t="s">
        <v>217</v>
      </c>
      <c r="C74" s="157" t="s">
        <v>218</v>
      </c>
      <c r="D74" s="158"/>
      <c r="E74" s="158"/>
      <c r="F74" s="158"/>
      <c r="G74" s="10">
        <v>350</v>
      </c>
      <c r="H74" s="20"/>
      <c r="I74" s="77"/>
    </row>
    <row r="75" spans="1:9" ht="12.75">
      <c r="A75" s="2" t="s">
        <v>32</v>
      </c>
      <c r="B75" s="102">
        <v>32371</v>
      </c>
      <c r="C75" s="157" t="s">
        <v>219</v>
      </c>
      <c r="D75" s="158"/>
      <c r="E75" s="158"/>
      <c r="F75" s="158"/>
      <c r="G75" s="10">
        <v>666.67</v>
      </c>
      <c r="H75" s="20"/>
      <c r="I75" s="77"/>
    </row>
    <row r="76" spans="1:9" ht="12.75">
      <c r="A76" s="2" t="s">
        <v>33</v>
      </c>
      <c r="B76" s="9">
        <v>3211.3214</v>
      </c>
      <c r="C76" s="157" t="s">
        <v>221</v>
      </c>
      <c r="D76" s="158"/>
      <c r="E76" s="158"/>
      <c r="F76" s="158"/>
      <c r="G76" s="10">
        <v>10786</v>
      </c>
      <c r="H76" s="20"/>
      <c r="I76" s="77"/>
    </row>
    <row r="77" spans="1:9" ht="12.75">
      <c r="A77" s="2" t="s">
        <v>34</v>
      </c>
      <c r="B77" s="9">
        <v>3211.3214</v>
      </c>
      <c r="C77" s="157" t="s">
        <v>222</v>
      </c>
      <c r="D77" s="158"/>
      <c r="E77" s="158"/>
      <c r="F77" s="158"/>
      <c r="G77" s="10">
        <v>7172.8</v>
      </c>
      <c r="H77" s="20"/>
      <c r="I77" s="77"/>
    </row>
    <row r="78" spans="1:9" ht="12.75">
      <c r="A78" s="2" t="s">
        <v>35</v>
      </c>
      <c r="B78" s="9">
        <v>3213</v>
      </c>
      <c r="C78" s="173" t="s">
        <v>220</v>
      </c>
      <c r="D78" s="176"/>
      <c r="E78" s="176"/>
      <c r="F78" s="177"/>
      <c r="G78" s="10">
        <v>1780</v>
      </c>
      <c r="H78" s="20"/>
      <c r="I78" s="77"/>
    </row>
    <row r="79" spans="1:9" ht="12.75">
      <c r="A79" s="2" t="s">
        <v>36</v>
      </c>
      <c r="B79" s="9">
        <v>32211</v>
      </c>
      <c r="C79" s="158" t="s">
        <v>89</v>
      </c>
      <c r="D79" s="158"/>
      <c r="E79" s="158"/>
      <c r="F79" s="158"/>
      <c r="G79" s="10">
        <v>2250.45</v>
      </c>
      <c r="H79" s="20"/>
      <c r="I79" s="77"/>
    </row>
    <row r="80" spans="1:9" ht="12.75">
      <c r="A80" s="2" t="s">
        <v>37</v>
      </c>
      <c r="B80" s="14" t="s">
        <v>101</v>
      </c>
      <c r="C80" s="158" t="s">
        <v>102</v>
      </c>
      <c r="D80" s="158"/>
      <c r="E80" s="158"/>
      <c r="F80" s="158"/>
      <c r="G80" s="10">
        <v>2920.7</v>
      </c>
      <c r="H80" s="20"/>
      <c r="I80" s="77"/>
    </row>
    <row r="81" spans="1:9" ht="12.75">
      <c r="A81" s="2" t="s">
        <v>38</v>
      </c>
      <c r="B81" s="14" t="s">
        <v>103</v>
      </c>
      <c r="C81" s="157" t="s">
        <v>150</v>
      </c>
      <c r="D81" s="158"/>
      <c r="E81" s="158"/>
      <c r="F81" s="158"/>
      <c r="G81" s="10">
        <v>14472.85</v>
      </c>
      <c r="H81" s="20"/>
      <c r="I81" s="77"/>
    </row>
    <row r="82" spans="1:9" ht="12.75">
      <c r="A82" s="2" t="s">
        <v>39</v>
      </c>
      <c r="B82" s="74" t="s">
        <v>149</v>
      </c>
      <c r="C82" s="158" t="s">
        <v>104</v>
      </c>
      <c r="D82" s="158"/>
      <c r="E82" s="158"/>
      <c r="F82" s="158"/>
      <c r="G82" s="10">
        <v>13251.49</v>
      </c>
      <c r="H82" s="20"/>
      <c r="I82" s="77"/>
    </row>
    <row r="83" spans="1:9" ht="12.75">
      <c r="A83" s="2" t="s">
        <v>40</v>
      </c>
      <c r="B83" s="9">
        <v>3223</v>
      </c>
      <c r="C83" s="157" t="s">
        <v>181</v>
      </c>
      <c r="D83" s="158"/>
      <c r="E83" s="158"/>
      <c r="F83" s="158"/>
      <c r="G83" s="10">
        <v>127025.01</v>
      </c>
      <c r="H83" s="20"/>
      <c r="I83" s="77"/>
    </row>
    <row r="84" spans="1:9" ht="12.75">
      <c r="A84" s="2" t="s">
        <v>41</v>
      </c>
      <c r="B84" s="84" t="s">
        <v>179</v>
      </c>
      <c r="C84" s="157" t="s">
        <v>180</v>
      </c>
      <c r="D84" s="158"/>
      <c r="E84" s="158"/>
      <c r="F84" s="158"/>
      <c r="G84" s="10">
        <v>36852.81</v>
      </c>
      <c r="H84" s="20"/>
      <c r="I84" s="77"/>
    </row>
    <row r="85" spans="1:9" ht="12.75">
      <c r="A85" s="2" t="s">
        <v>42</v>
      </c>
      <c r="B85" s="14">
        <v>3227</v>
      </c>
      <c r="C85" s="157" t="s">
        <v>223</v>
      </c>
      <c r="D85" s="158"/>
      <c r="E85" s="158"/>
      <c r="F85" s="158"/>
      <c r="G85" s="10">
        <v>1140.63</v>
      </c>
      <c r="H85" s="20"/>
      <c r="I85" s="77"/>
    </row>
    <row r="86" spans="1:9" ht="12.75">
      <c r="A86" s="2" t="s">
        <v>43</v>
      </c>
      <c r="B86" s="14" t="s">
        <v>105</v>
      </c>
      <c r="C86" s="158" t="s">
        <v>106</v>
      </c>
      <c r="D86" s="158"/>
      <c r="E86" s="158"/>
      <c r="F86" s="158"/>
      <c r="G86" s="10">
        <v>24153.11</v>
      </c>
      <c r="H86" s="20"/>
      <c r="I86" s="77"/>
    </row>
    <row r="87" spans="1:9" ht="12.75">
      <c r="A87" s="2" t="s">
        <v>44</v>
      </c>
      <c r="B87" s="14">
        <v>3232</v>
      </c>
      <c r="C87" s="158" t="s">
        <v>107</v>
      </c>
      <c r="D87" s="158"/>
      <c r="E87" s="158"/>
      <c r="F87" s="158"/>
      <c r="G87" s="10">
        <v>17337.73</v>
      </c>
      <c r="H87" s="20"/>
      <c r="I87" s="77"/>
    </row>
    <row r="88" spans="1:9" ht="12.75">
      <c r="A88" s="2" t="s">
        <v>45</v>
      </c>
      <c r="B88" s="14">
        <v>3233</v>
      </c>
      <c r="C88" s="158" t="s">
        <v>111</v>
      </c>
      <c r="D88" s="158"/>
      <c r="E88" s="158"/>
      <c r="F88" s="158"/>
      <c r="G88" s="10">
        <v>3698.31</v>
      </c>
      <c r="H88" s="20"/>
      <c r="I88" s="77"/>
    </row>
    <row r="89" spans="1:9" ht="12.75">
      <c r="A89" s="2" t="s">
        <v>46</v>
      </c>
      <c r="B89" s="9">
        <v>3234</v>
      </c>
      <c r="C89" s="158" t="s">
        <v>112</v>
      </c>
      <c r="D89" s="158"/>
      <c r="E89" s="158"/>
      <c r="F89" s="158"/>
      <c r="G89" s="10">
        <v>26572.55</v>
      </c>
      <c r="H89" s="20"/>
      <c r="I89" s="77"/>
    </row>
    <row r="90" spans="1:9" ht="12.75">
      <c r="A90" s="2" t="s">
        <v>47</v>
      </c>
      <c r="B90" s="9">
        <v>3235</v>
      </c>
      <c r="C90" s="158" t="s">
        <v>113</v>
      </c>
      <c r="D90" s="158"/>
      <c r="E90" s="158"/>
      <c r="F90" s="158"/>
      <c r="G90" s="10">
        <v>13097.66</v>
      </c>
      <c r="H90" s="20"/>
      <c r="I90" s="77"/>
    </row>
    <row r="91" spans="1:9" ht="12.75">
      <c r="A91" s="2" t="s">
        <v>48</v>
      </c>
      <c r="B91" s="9">
        <v>3236</v>
      </c>
      <c r="C91" s="158" t="s">
        <v>114</v>
      </c>
      <c r="D91" s="158"/>
      <c r="E91" s="158"/>
      <c r="F91" s="158"/>
      <c r="G91" s="10">
        <v>15097.89</v>
      </c>
      <c r="H91" s="20"/>
      <c r="I91" s="77"/>
    </row>
    <row r="92" spans="1:9" ht="12.75">
      <c r="A92" s="2" t="s">
        <v>49</v>
      </c>
      <c r="B92" s="14" t="s">
        <v>115</v>
      </c>
      <c r="C92" s="182" t="s">
        <v>116</v>
      </c>
      <c r="D92" s="183"/>
      <c r="E92" s="183"/>
      <c r="F92" s="184"/>
      <c r="G92" s="10">
        <v>16010.64</v>
      </c>
      <c r="H92" s="20"/>
      <c r="I92" s="77"/>
    </row>
    <row r="93" spans="1:9" ht="12.75">
      <c r="A93" s="2" t="s">
        <v>50</v>
      </c>
      <c r="B93" s="74" t="s">
        <v>182</v>
      </c>
      <c r="C93" s="182" t="s">
        <v>117</v>
      </c>
      <c r="D93" s="183"/>
      <c r="E93" s="183"/>
      <c r="F93" s="184"/>
      <c r="G93" s="10">
        <v>2598.11</v>
      </c>
      <c r="H93" s="20"/>
      <c r="I93" s="77"/>
    </row>
    <row r="94" spans="1:9" ht="12.75">
      <c r="A94" s="2" t="s">
        <v>51</v>
      </c>
      <c r="B94" s="14" t="s">
        <v>118</v>
      </c>
      <c r="C94" s="182" t="s">
        <v>119</v>
      </c>
      <c r="D94" s="183"/>
      <c r="E94" s="183"/>
      <c r="F94" s="184"/>
      <c r="G94" s="10">
        <v>2.06</v>
      </c>
      <c r="H94" s="20"/>
      <c r="I94" s="77"/>
    </row>
    <row r="95" spans="1:9" ht="12.75">
      <c r="A95" s="2" t="s">
        <v>52</v>
      </c>
      <c r="B95" s="74">
        <v>3241</v>
      </c>
      <c r="C95" s="157" t="s">
        <v>224</v>
      </c>
      <c r="D95" s="158"/>
      <c r="E95" s="158"/>
      <c r="F95" s="158"/>
      <c r="G95" s="10">
        <v>39.22</v>
      </c>
      <c r="H95" s="20"/>
      <c r="I95" s="77"/>
    </row>
    <row r="96" spans="1:9" ht="16.5" customHeight="1">
      <c r="A96" s="153"/>
      <c r="B96" s="145"/>
      <c r="C96" s="145"/>
      <c r="D96" s="145"/>
      <c r="E96" s="145"/>
      <c r="F96" s="145"/>
      <c r="G96" s="146"/>
      <c r="H96" s="10">
        <f>SUM(G74:G95)</f>
        <v>337276.69</v>
      </c>
      <c r="I96" s="3">
        <v>301286.11</v>
      </c>
    </row>
    <row r="97" spans="1:9" s="15" customFormat="1" ht="21" customHeight="1">
      <c r="A97" s="154" t="s">
        <v>225</v>
      </c>
      <c r="B97" s="155"/>
      <c r="C97" s="155"/>
      <c r="D97" s="155"/>
      <c r="E97" s="155"/>
      <c r="F97" s="155"/>
      <c r="G97" s="155"/>
      <c r="H97" s="156"/>
      <c r="I97" s="79"/>
    </row>
    <row r="98" spans="1:9" s="15" customFormat="1" ht="12.75">
      <c r="A98" s="2" t="s">
        <v>239</v>
      </c>
      <c r="B98" s="74" t="s">
        <v>227</v>
      </c>
      <c r="C98" s="157" t="s">
        <v>226</v>
      </c>
      <c r="D98" s="158"/>
      <c r="E98" s="158"/>
      <c r="F98" s="158"/>
      <c r="G98" s="10">
        <v>105956.45</v>
      </c>
      <c r="H98" s="20"/>
      <c r="I98" s="77"/>
    </row>
    <row r="99" spans="1:9" s="15" customFormat="1" ht="13.5" customHeight="1">
      <c r="A99" s="2" t="s">
        <v>240</v>
      </c>
      <c r="B99" s="102">
        <v>3212</v>
      </c>
      <c r="C99" s="157" t="s">
        <v>228</v>
      </c>
      <c r="D99" s="158"/>
      <c r="E99" s="158"/>
      <c r="F99" s="158"/>
      <c r="G99" s="10">
        <v>7200</v>
      </c>
      <c r="H99" s="20"/>
      <c r="I99" s="77"/>
    </row>
    <row r="100" spans="1:9" s="15" customFormat="1" ht="13.5" customHeight="1">
      <c r="A100" s="2" t="s">
        <v>241</v>
      </c>
      <c r="B100" s="9">
        <v>32361</v>
      </c>
      <c r="C100" s="157" t="s">
        <v>229</v>
      </c>
      <c r="D100" s="158"/>
      <c r="E100" s="158"/>
      <c r="F100" s="158"/>
      <c r="G100" s="10">
        <v>98</v>
      </c>
      <c r="H100" s="120"/>
      <c r="I100" s="121"/>
    </row>
    <row r="101" spans="1:9" ht="16.5" customHeight="1">
      <c r="A101" s="153"/>
      <c r="B101" s="145"/>
      <c r="C101" s="145"/>
      <c r="D101" s="145"/>
      <c r="E101" s="145"/>
      <c r="F101" s="145"/>
      <c r="G101" s="146"/>
      <c r="H101" s="10">
        <f>SUM(G98:G100)</f>
        <v>113254.45</v>
      </c>
      <c r="I101" s="3">
        <v>27837.24</v>
      </c>
    </row>
    <row r="102" spans="1:9" s="15" customFormat="1" ht="12.75">
      <c r="A102" s="103"/>
      <c r="C102" s="115"/>
      <c r="D102" s="115"/>
      <c r="E102" s="115"/>
      <c r="F102" s="115"/>
      <c r="G102" s="16"/>
      <c r="I102" s="48"/>
    </row>
    <row r="103" spans="3:9" s="15" customFormat="1" ht="12.75">
      <c r="C103" s="181"/>
      <c r="D103" s="181"/>
      <c r="E103" s="181"/>
      <c r="F103" s="181"/>
      <c r="G103" s="16"/>
      <c r="I103" s="48"/>
    </row>
    <row r="104" spans="1:9" ht="21" customHeight="1">
      <c r="A104" s="154" t="s">
        <v>238</v>
      </c>
      <c r="B104" s="155"/>
      <c r="C104" s="155"/>
      <c r="D104" s="155"/>
      <c r="E104" s="155"/>
      <c r="F104" s="155"/>
      <c r="G104" s="155"/>
      <c r="H104" s="156"/>
      <c r="I104" s="78"/>
    </row>
    <row r="105" spans="1:9" ht="36.75" customHeight="1">
      <c r="A105" s="17" t="s">
        <v>0</v>
      </c>
      <c r="B105" s="18" t="s">
        <v>1</v>
      </c>
      <c r="C105" s="185" t="s">
        <v>2</v>
      </c>
      <c r="D105" s="185"/>
      <c r="E105" s="185"/>
      <c r="F105" s="185"/>
      <c r="G105" s="19" t="s">
        <v>3</v>
      </c>
      <c r="H105" s="7" t="s">
        <v>4</v>
      </c>
      <c r="I105" s="81" t="s">
        <v>210</v>
      </c>
    </row>
    <row r="106" spans="1:9" ht="12.75">
      <c r="A106" s="2" t="s">
        <v>56</v>
      </c>
      <c r="B106" s="9">
        <v>3222</v>
      </c>
      <c r="C106" s="165" t="s">
        <v>61</v>
      </c>
      <c r="D106" s="165"/>
      <c r="E106" s="165"/>
      <c r="F106" s="165"/>
      <c r="G106" s="97">
        <v>215096.6</v>
      </c>
      <c r="H106" s="11"/>
      <c r="I106" s="77"/>
    </row>
    <row r="107" spans="1:9" ht="12.75">
      <c r="A107" s="2" t="s">
        <v>57</v>
      </c>
      <c r="B107" s="9">
        <v>3239</v>
      </c>
      <c r="C107" s="164" t="s">
        <v>186</v>
      </c>
      <c r="D107" s="165"/>
      <c r="E107" s="165"/>
      <c r="F107" s="165"/>
      <c r="G107" s="97">
        <v>45765</v>
      </c>
      <c r="H107" s="11"/>
      <c r="I107" s="77"/>
    </row>
    <row r="108" spans="1:9" ht="12.75">
      <c r="A108" s="2" t="s">
        <v>58</v>
      </c>
      <c r="B108" s="9">
        <v>3299</v>
      </c>
      <c r="C108" s="164" t="s">
        <v>248</v>
      </c>
      <c r="D108" s="165"/>
      <c r="E108" s="165"/>
      <c r="F108" s="165"/>
      <c r="G108" s="97">
        <v>4435</v>
      </c>
      <c r="H108" s="11"/>
      <c r="I108" s="77"/>
    </row>
    <row r="109" spans="1:9" ht="12.75">
      <c r="A109" s="2" t="s">
        <v>59</v>
      </c>
      <c r="B109" s="74">
        <v>3292</v>
      </c>
      <c r="C109" s="164" t="s">
        <v>171</v>
      </c>
      <c r="D109" s="165"/>
      <c r="E109" s="165"/>
      <c r="F109" s="165"/>
      <c r="G109" s="97">
        <v>4500</v>
      </c>
      <c r="H109" s="11"/>
      <c r="I109" s="77"/>
    </row>
    <row r="110" spans="1:9" ht="12.75">
      <c r="A110" s="2" t="s">
        <v>60</v>
      </c>
      <c r="B110" s="9">
        <v>321.323</v>
      </c>
      <c r="C110" s="164" t="s">
        <v>257</v>
      </c>
      <c r="D110" s="165"/>
      <c r="E110" s="165"/>
      <c r="F110" s="165"/>
      <c r="G110" s="97">
        <v>7922</v>
      </c>
      <c r="H110" s="75" t="s">
        <v>183</v>
      </c>
      <c r="I110" s="77"/>
    </row>
    <row r="111" spans="1:9" ht="12.75">
      <c r="A111" s="2" t="s">
        <v>108</v>
      </c>
      <c r="B111" s="9">
        <v>329.4241</v>
      </c>
      <c r="C111" s="164" t="s">
        <v>64</v>
      </c>
      <c r="D111" s="165"/>
      <c r="E111" s="165"/>
      <c r="F111" s="165"/>
      <c r="G111" s="97">
        <v>4305.18</v>
      </c>
      <c r="H111" s="11"/>
      <c r="I111" s="77"/>
    </row>
    <row r="112" spans="1:9" ht="12.75">
      <c r="A112" s="2" t="s">
        <v>109</v>
      </c>
      <c r="B112" s="74" t="s">
        <v>120</v>
      </c>
      <c r="C112" s="164" t="s">
        <v>249</v>
      </c>
      <c r="D112" s="165"/>
      <c r="E112" s="165"/>
      <c r="F112" s="165"/>
      <c r="G112" s="97">
        <v>7178.79</v>
      </c>
      <c r="H112" s="11"/>
      <c r="I112" s="77"/>
    </row>
    <row r="113" spans="1:9" ht="12.75">
      <c r="A113" s="2" t="s">
        <v>110</v>
      </c>
      <c r="B113" s="102" t="s">
        <v>262</v>
      </c>
      <c r="C113" s="164" t="s">
        <v>251</v>
      </c>
      <c r="D113" s="165"/>
      <c r="E113" s="165"/>
      <c r="F113" s="165"/>
      <c r="G113" s="97">
        <v>2807.08</v>
      </c>
      <c r="H113" s="11"/>
      <c r="I113" s="77"/>
    </row>
    <row r="114" spans="1:9" ht="12.75">
      <c r="A114" s="2" t="s">
        <v>121</v>
      </c>
      <c r="B114" s="9">
        <v>322</v>
      </c>
      <c r="C114" s="164" t="s">
        <v>259</v>
      </c>
      <c r="D114" s="165"/>
      <c r="E114" s="165"/>
      <c r="F114" s="165"/>
      <c r="G114" s="97">
        <v>500</v>
      </c>
      <c r="H114" s="11"/>
      <c r="I114" s="77"/>
    </row>
    <row r="115" spans="1:9" ht="12.75">
      <c r="A115" s="2" t="s">
        <v>165</v>
      </c>
      <c r="B115" s="9">
        <v>32</v>
      </c>
      <c r="C115" s="164" t="s">
        <v>260</v>
      </c>
      <c r="D115" s="165"/>
      <c r="E115" s="165"/>
      <c r="F115" s="165"/>
      <c r="G115" s="97">
        <v>1119.92</v>
      </c>
      <c r="H115" s="11"/>
      <c r="I115" s="77"/>
    </row>
    <row r="116" spans="1:9" ht="12.75">
      <c r="A116" s="2" t="s">
        <v>151</v>
      </c>
      <c r="B116" s="9">
        <v>32.42</v>
      </c>
      <c r="C116" s="164" t="s">
        <v>166</v>
      </c>
      <c r="D116" s="165"/>
      <c r="E116" s="165"/>
      <c r="F116" s="165"/>
      <c r="G116" s="97">
        <v>1000</v>
      </c>
      <c r="H116" s="11"/>
      <c r="I116" s="77"/>
    </row>
    <row r="117" spans="1:9" ht="12.75">
      <c r="A117" s="2" t="s">
        <v>161</v>
      </c>
      <c r="B117" s="9">
        <v>32</v>
      </c>
      <c r="C117" s="164" t="s">
        <v>256</v>
      </c>
      <c r="D117" s="165"/>
      <c r="E117" s="165"/>
      <c r="F117" s="165"/>
      <c r="G117" s="97">
        <v>24159</v>
      </c>
      <c r="H117" s="11"/>
      <c r="I117" s="77"/>
    </row>
    <row r="118" spans="1:9" ht="12.75">
      <c r="A118" s="2" t="s">
        <v>162</v>
      </c>
      <c r="B118" s="74">
        <v>32.422</v>
      </c>
      <c r="C118" s="164" t="s">
        <v>252</v>
      </c>
      <c r="D118" s="165"/>
      <c r="E118" s="165"/>
      <c r="F118" s="165"/>
      <c r="G118" s="97">
        <v>6500</v>
      </c>
      <c r="H118" s="11"/>
      <c r="I118" s="77"/>
    </row>
    <row r="119" spans="1:9" ht="12.75">
      <c r="A119" s="2" t="s">
        <v>163</v>
      </c>
      <c r="B119" s="9">
        <v>32.422</v>
      </c>
      <c r="C119" s="164" t="s">
        <v>253</v>
      </c>
      <c r="D119" s="165"/>
      <c r="E119" s="165"/>
      <c r="F119" s="165"/>
      <c r="G119" s="97">
        <v>12798.42</v>
      </c>
      <c r="H119" s="11"/>
      <c r="I119" s="77"/>
    </row>
    <row r="120" spans="1:9" ht="12.75">
      <c r="A120" s="2" t="s">
        <v>164</v>
      </c>
      <c r="B120" s="9">
        <v>323</v>
      </c>
      <c r="C120" s="96" t="s">
        <v>258</v>
      </c>
      <c r="D120" s="89"/>
      <c r="E120" s="89"/>
      <c r="F120" s="90"/>
      <c r="G120" s="97">
        <v>568.13</v>
      </c>
      <c r="H120" s="11"/>
      <c r="I120" s="77"/>
    </row>
    <row r="121" spans="1:9" ht="12.75">
      <c r="A121" s="2" t="s">
        <v>178</v>
      </c>
      <c r="B121" s="9">
        <v>32.42</v>
      </c>
      <c r="C121" s="164" t="s">
        <v>254</v>
      </c>
      <c r="D121" s="165"/>
      <c r="E121" s="165"/>
      <c r="F121" s="165"/>
      <c r="G121" s="97">
        <v>11469.9</v>
      </c>
      <c r="H121" s="11"/>
      <c r="I121" s="77"/>
    </row>
    <row r="122" spans="1:9" ht="12.75">
      <c r="A122" s="2" t="s">
        <v>184</v>
      </c>
      <c r="B122" s="74" t="s">
        <v>261</v>
      </c>
      <c r="C122" s="164" t="s">
        <v>255</v>
      </c>
      <c r="D122" s="165"/>
      <c r="E122" s="165"/>
      <c r="F122" s="165"/>
      <c r="G122" s="97">
        <v>3279.11</v>
      </c>
      <c r="H122" s="12"/>
      <c r="I122" s="77"/>
    </row>
    <row r="123" spans="1:9" ht="16.5" customHeight="1">
      <c r="A123" s="153"/>
      <c r="B123" s="145"/>
      <c r="C123" s="145"/>
      <c r="D123" s="145"/>
      <c r="E123" s="145"/>
      <c r="F123" s="145"/>
      <c r="G123" s="146"/>
      <c r="H123" s="10">
        <f>SUM(G106:G122)</f>
        <v>353404.12999999995</v>
      </c>
      <c r="I123" s="3">
        <v>390983.66</v>
      </c>
    </row>
    <row r="124" spans="1:9" s="15" customFormat="1" ht="21" customHeight="1">
      <c r="A124" s="154" t="s">
        <v>235</v>
      </c>
      <c r="B124" s="155"/>
      <c r="C124" s="155"/>
      <c r="D124" s="155"/>
      <c r="E124" s="155"/>
      <c r="F124" s="155"/>
      <c r="G124" s="155"/>
      <c r="H124" s="156"/>
      <c r="I124" s="79"/>
    </row>
    <row r="125" spans="1:9" s="15" customFormat="1" ht="12.75">
      <c r="A125" s="2" t="s">
        <v>239</v>
      </c>
      <c r="B125" s="74">
        <v>3111</v>
      </c>
      <c r="C125" s="157" t="s">
        <v>242</v>
      </c>
      <c r="D125" s="158"/>
      <c r="E125" s="158"/>
      <c r="F125" s="158"/>
      <c r="G125" s="10">
        <v>2107.51</v>
      </c>
      <c r="H125" s="20"/>
      <c r="I125" s="77"/>
    </row>
    <row r="126" spans="1:9" s="15" customFormat="1" ht="13.5" customHeight="1">
      <c r="A126" s="2" t="s">
        <v>240</v>
      </c>
      <c r="B126" s="74" t="s">
        <v>243</v>
      </c>
      <c r="C126" s="157" t="s">
        <v>244</v>
      </c>
      <c r="D126" s="158"/>
      <c r="E126" s="158"/>
      <c r="F126" s="158"/>
      <c r="G126" s="10">
        <v>362.5</v>
      </c>
      <c r="H126" s="20"/>
      <c r="I126" s="77"/>
    </row>
    <row r="127" spans="1:9" s="15" customFormat="1" ht="13.5" customHeight="1">
      <c r="A127" s="2" t="s">
        <v>241</v>
      </c>
      <c r="B127" s="9">
        <v>3241</v>
      </c>
      <c r="C127" s="157" t="s">
        <v>245</v>
      </c>
      <c r="D127" s="158"/>
      <c r="E127" s="158"/>
      <c r="F127" s="158"/>
      <c r="G127" s="10">
        <v>25716.31</v>
      </c>
      <c r="H127" s="120"/>
      <c r="I127" s="121"/>
    </row>
    <row r="128" spans="1:9" ht="16.5" customHeight="1">
      <c r="A128" s="153"/>
      <c r="B128" s="145"/>
      <c r="C128" s="145"/>
      <c r="D128" s="145"/>
      <c r="E128" s="145"/>
      <c r="F128" s="145"/>
      <c r="G128" s="146"/>
      <c r="H128" s="10">
        <f>SUM(G125:G127)</f>
        <v>28186.32</v>
      </c>
      <c r="I128" s="3">
        <v>66945.68</v>
      </c>
    </row>
    <row r="129" spans="1:9" ht="12.75">
      <c r="A129" s="98"/>
      <c r="B129" s="99"/>
      <c r="C129" s="99"/>
      <c r="D129" s="99"/>
      <c r="E129" s="99"/>
      <c r="F129" s="99"/>
      <c r="G129" s="99"/>
      <c r="H129" s="100"/>
      <c r="I129" s="77"/>
    </row>
    <row r="130" spans="1:9" ht="12.75">
      <c r="A130" s="98"/>
      <c r="B130" s="99"/>
      <c r="C130" s="99"/>
      <c r="D130" s="99"/>
      <c r="E130" s="99"/>
      <c r="F130" s="99"/>
      <c r="G130" s="99"/>
      <c r="H130" s="100"/>
      <c r="I130" s="77"/>
    </row>
    <row r="131" spans="1:9" ht="16.5" customHeight="1">
      <c r="A131" s="144" t="s">
        <v>62</v>
      </c>
      <c r="B131" s="145"/>
      <c r="C131" s="145"/>
      <c r="D131" s="145"/>
      <c r="E131" s="145"/>
      <c r="F131" s="145"/>
      <c r="G131" s="146"/>
      <c r="H131" s="10">
        <f>H72+H96+H101+H123+H128</f>
        <v>5243521.500000001</v>
      </c>
      <c r="I131" s="10">
        <f>I72+I96+I101+I123+I128</f>
        <v>5307097.49</v>
      </c>
    </row>
    <row r="132" ht="12.75">
      <c r="I132" s="69"/>
    </row>
    <row r="133" ht="12.75">
      <c r="I133" s="69"/>
    </row>
    <row r="134" ht="12.75">
      <c r="I134" s="69"/>
    </row>
    <row r="135" ht="12.75">
      <c r="I135" s="69"/>
    </row>
    <row r="136" ht="12.75">
      <c r="I136" s="69"/>
    </row>
    <row r="137" ht="12.75">
      <c r="I137" s="69"/>
    </row>
    <row r="138" ht="12.75">
      <c r="I138" s="69"/>
    </row>
    <row r="139" ht="12.75">
      <c r="I139" s="69"/>
    </row>
    <row r="140" ht="12.75">
      <c r="I140" s="69"/>
    </row>
    <row r="141" ht="12.75">
      <c r="I141" s="69"/>
    </row>
    <row r="142" ht="12.75">
      <c r="I142" s="69"/>
    </row>
    <row r="143" ht="12.75">
      <c r="I143" s="69"/>
    </row>
    <row r="144" ht="12.75">
      <c r="I144" s="69"/>
    </row>
    <row r="145" ht="12.75">
      <c r="I145" s="69"/>
    </row>
    <row r="146" ht="12.75">
      <c r="I146" s="69"/>
    </row>
    <row r="147" ht="12.75">
      <c r="I147" s="69"/>
    </row>
    <row r="148" ht="12.75">
      <c r="I148" s="69"/>
    </row>
    <row r="149" ht="12.75">
      <c r="I149" s="69"/>
    </row>
    <row r="150" ht="12.75">
      <c r="I150" s="69"/>
    </row>
    <row r="151" ht="12.75">
      <c r="I151" s="69"/>
    </row>
    <row r="152" ht="12.75">
      <c r="I152" s="69"/>
    </row>
    <row r="153" ht="12.75">
      <c r="I153" s="69"/>
    </row>
    <row r="154" ht="12.75">
      <c r="I154" s="69"/>
    </row>
    <row r="155" spans="1:9" ht="18.75" customHeight="1">
      <c r="A155" s="178" t="s">
        <v>212</v>
      </c>
      <c r="B155" s="179"/>
      <c r="C155" s="179"/>
      <c r="D155" s="179"/>
      <c r="E155" s="179"/>
      <c r="F155" s="179"/>
      <c r="G155" s="179"/>
      <c r="H155" s="180"/>
      <c r="I155" s="70"/>
    </row>
    <row r="156" spans="1:9" ht="24" customHeight="1">
      <c r="A156" s="154" t="s">
        <v>213</v>
      </c>
      <c r="B156" s="155"/>
      <c r="C156" s="155"/>
      <c r="D156" s="155"/>
      <c r="E156" s="155"/>
      <c r="F156" s="155"/>
      <c r="G156" s="155"/>
      <c r="H156" s="156"/>
      <c r="I156" s="80"/>
    </row>
    <row r="157" spans="1:9" ht="36.75" customHeight="1">
      <c r="A157" s="4" t="s">
        <v>0</v>
      </c>
      <c r="B157" s="5" t="s">
        <v>1</v>
      </c>
      <c r="C157" s="172" t="s">
        <v>63</v>
      </c>
      <c r="D157" s="172"/>
      <c r="E157" s="172"/>
      <c r="F157" s="172"/>
      <c r="G157" s="6" t="s">
        <v>3</v>
      </c>
      <c r="H157" s="7" t="s">
        <v>4</v>
      </c>
      <c r="I157" s="81" t="s">
        <v>210</v>
      </c>
    </row>
    <row r="158" spans="1:9" ht="12.75">
      <c r="A158" s="8" t="s">
        <v>5</v>
      </c>
      <c r="B158" s="9">
        <v>636110</v>
      </c>
      <c r="C158" s="165" t="s">
        <v>20</v>
      </c>
      <c r="D158" s="165"/>
      <c r="E158" s="165"/>
      <c r="F158" s="165"/>
      <c r="G158" s="10">
        <v>3319527.75</v>
      </c>
      <c r="H158" s="11"/>
      <c r="I158" s="75"/>
    </row>
    <row r="159" spans="1:9" ht="12.75">
      <c r="A159" s="8" t="s">
        <v>6</v>
      </c>
      <c r="B159" s="9">
        <v>636110</v>
      </c>
      <c r="C159" s="164" t="s">
        <v>177</v>
      </c>
      <c r="D159" s="165"/>
      <c r="E159" s="165"/>
      <c r="F159" s="165"/>
      <c r="G159" s="10">
        <v>19208.89</v>
      </c>
      <c r="H159" s="11"/>
      <c r="I159" s="75"/>
    </row>
    <row r="160" spans="1:9" ht="12.75">
      <c r="A160" s="8" t="s">
        <v>7</v>
      </c>
      <c r="B160" s="9">
        <v>636110</v>
      </c>
      <c r="C160" s="165" t="s">
        <v>21</v>
      </c>
      <c r="D160" s="165"/>
      <c r="E160" s="165"/>
      <c r="F160" s="165"/>
      <c r="G160" s="10">
        <v>103199.97</v>
      </c>
      <c r="H160" s="11"/>
      <c r="I160" s="75"/>
    </row>
    <row r="161" spans="1:9" ht="12.75">
      <c r="A161" s="8" t="s">
        <v>8</v>
      </c>
      <c r="B161" s="9">
        <v>636111</v>
      </c>
      <c r="C161" s="165" t="s">
        <v>30</v>
      </c>
      <c r="D161" s="165"/>
      <c r="E161" s="165"/>
      <c r="F161" s="165"/>
      <c r="G161" s="10">
        <v>260965.6</v>
      </c>
      <c r="H161" s="11"/>
      <c r="I161" s="75"/>
    </row>
    <row r="162" spans="1:9" ht="12.75">
      <c r="A162" s="8" t="s">
        <v>9</v>
      </c>
      <c r="B162" s="9">
        <v>636112</v>
      </c>
      <c r="C162" s="164" t="s">
        <v>167</v>
      </c>
      <c r="D162" s="165"/>
      <c r="E162" s="165"/>
      <c r="F162" s="165"/>
      <c r="G162" s="10">
        <v>0</v>
      </c>
      <c r="H162" s="11"/>
      <c r="I162" s="75"/>
    </row>
    <row r="163" spans="1:9" ht="12.75">
      <c r="A163" s="8" t="s">
        <v>10</v>
      </c>
      <c r="B163" s="9">
        <v>636112</v>
      </c>
      <c r="C163" s="165" t="s">
        <v>98</v>
      </c>
      <c r="D163" s="165"/>
      <c r="E163" s="165"/>
      <c r="F163" s="165"/>
      <c r="G163" s="10">
        <v>39877.4</v>
      </c>
      <c r="H163" s="11"/>
      <c r="I163" s="75"/>
    </row>
    <row r="164" spans="1:9" ht="12.75">
      <c r="A164" s="8" t="s">
        <v>11</v>
      </c>
      <c r="B164" s="9">
        <v>636114</v>
      </c>
      <c r="C164" s="164" t="s">
        <v>215</v>
      </c>
      <c r="D164" s="165"/>
      <c r="E164" s="165"/>
      <c r="F164" s="165"/>
      <c r="G164" s="10">
        <v>21110.43</v>
      </c>
      <c r="H164" s="11"/>
      <c r="I164" s="75"/>
    </row>
    <row r="165" spans="1:9" ht="12.75">
      <c r="A165" s="2" t="s">
        <v>12</v>
      </c>
      <c r="B165" s="9">
        <v>636115</v>
      </c>
      <c r="C165" s="173" t="s">
        <v>214</v>
      </c>
      <c r="D165" s="174"/>
      <c r="E165" s="174"/>
      <c r="F165" s="175"/>
      <c r="G165" s="10"/>
      <c r="H165" s="11"/>
      <c r="I165" s="75"/>
    </row>
    <row r="166" spans="1:9" ht="12.75">
      <c r="A166" s="2" t="s">
        <v>13</v>
      </c>
      <c r="B166" s="9">
        <v>636116</v>
      </c>
      <c r="C166" s="165" t="s">
        <v>27</v>
      </c>
      <c r="D166" s="165"/>
      <c r="E166" s="165"/>
      <c r="F166" s="165"/>
      <c r="G166" s="10">
        <v>0</v>
      </c>
      <c r="H166" s="11"/>
      <c r="I166" s="75"/>
    </row>
    <row r="167" spans="1:9" ht="12.75">
      <c r="A167" s="2" t="s">
        <v>14</v>
      </c>
      <c r="B167" s="9">
        <v>636117</v>
      </c>
      <c r="C167" s="165" t="s">
        <v>96</v>
      </c>
      <c r="D167" s="165"/>
      <c r="E167" s="165"/>
      <c r="F167" s="165"/>
      <c r="G167" s="10">
        <v>14500</v>
      </c>
      <c r="H167" s="11"/>
      <c r="I167" s="75"/>
    </row>
    <row r="168" spans="1:9" ht="12.75">
      <c r="A168" s="2" t="s">
        <v>15</v>
      </c>
      <c r="B168" s="9">
        <v>636117</v>
      </c>
      <c r="C168" s="165" t="s">
        <v>26</v>
      </c>
      <c r="D168" s="165"/>
      <c r="E168" s="165"/>
      <c r="F168" s="165"/>
      <c r="G168" s="10">
        <v>0</v>
      </c>
      <c r="H168" s="11"/>
      <c r="I168" s="75"/>
    </row>
    <row r="169" spans="1:9" ht="12.75">
      <c r="A169" s="2" t="s">
        <v>16</v>
      </c>
      <c r="B169" s="9">
        <v>636110</v>
      </c>
      <c r="C169" s="165" t="s">
        <v>100</v>
      </c>
      <c r="D169" s="165"/>
      <c r="E169" s="165"/>
      <c r="F169" s="165"/>
      <c r="G169" s="10">
        <v>539859.25</v>
      </c>
      <c r="H169" s="11"/>
      <c r="I169" s="75"/>
    </row>
    <row r="170" spans="1:9" ht="12.75">
      <c r="A170" s="2" t="s">
        <v>17</v>
      </c>
      <c r="B170" s="9">
        <v>636110</v>
      </c>
      <c r="C170" s="165" t="s">
        <v>99</v>
      </c>
      <c r="D170" s="165"/>
      <c r="E170" s="165"/>
      <c r="F170" s="165"/>
      <c r="G170" s="10">
        <v>59495.16</v>
      </c>
      <c r="H170" s="11"/>
      <c r="I170" s="75"/>
    </row>
    <row r="171" spans="1:9" ht="12.75">
      <c r="A171" s="2" t="s">
        <v>18</v>
      </c>
      <c r="B171" s="9">
        <v>636119</v>
      </c>
      <c r="C171" s="165" t="s">
        <v>97</v>
      </c>
      <c r="D171" s="165"/>
      <c r="E171" s="165"/>
      <c r="F171" s="165"/>
      <c r="G171" s="10">
        <v>18204.67</v>
      </c>
      <c r="H171" s="11"/>
      <c r="I171" s="75"/>
    </row>
    <row r="172" spans="1:9" ht="12.75">
      <c r="A172" s="2" t="s">
        <v>19</v>
      </c>
      <c r="B172" s="9">
        <v>6361191</v>
      </c>
      <c r="C172" s="164" t="s">
        <v>267</v>
      </c>
      <c r="D172" s="165"/>
      <c r="E172" s="165"/>
      <c r="F172" s="165"/>
      <c r="G172" s="10">
        <v>15450.79</v>
      </c>
      <c r="H172" s="12"/>
      <c r="I172" s="75"/>
    </row>
    <row r="173" spans="1:9" ht="16.5" customHeight="1">
      <c r="A173" s="153"/>
      <c r="B173" s="145"/>
      <c r="C173" s="145"/>
      <c r="D173" s="145"/>
      <c r="E173" s="145"/>
      <c r="F173" s="145"/>
      <c r="G173" s="146"/>
      <c r="H173" s="10">
        <f>SUM(G158:G172)</f>
        <v>4411399.910000001</v>
      </c>
      <c r="I173" s="3">
        <v>4520044.8</v>
      </c>
    </row>
    <row r="174" spans="1:9" ht="21" customHeight="1">
      <c r="A174" s="154" t="s">
        <v>233</v>
      </c>
      <c r="B174" s="155"/>
      <c r="C174" s="155"/>
      <c r="D174" s="155"/>
      <c r="E174" s="155"/>
      <c r="F174" s="155"/>
      <c r="G174" s="155"/>
      <c r="H174" s="156"/>
      <c r="I174" s="76"/>
    </row>
    <row r="175" spans="1:9" ht="12.75">
      <c r="A175" s="2" t="s">
        <v>31</v>
      </c>
      <c r="B175" s="9">
        <v>67112</v>
      </c>
      <c r="C175" s="157" t="s">
        <v>218</v>
      </c>
      <c r="D175" s="158"/>
      <c r="E175" s="158"/>
      <c r="F175" s="158"/>
      <c r="G175" s="10">
        <v>350</v>
      </c>
      <c r="H175" s="20"/>
      <c r="I175" s="77"/>
    </row>
    <row r="176" spans="1:9" ht="12.75">
      <c r="A176" s="2" t="s">
        <v>32</v>
      </c>
      <c r="B176" s="9">
        <v>67112</v>
      </c>
      <c r="C176" s="157" t="s">
        <v>219</v>
      </c>
      <c r="D176" s="158"/>
      <c r="E176" s="158"/>
      <c r="F176" s="158"/>
      <c r="G176" s="10">
        <v>666.67</v>
      </c>
      <c r="H176" s="20"/>
      <c r="I176" s="77"/>
    </row>
    <row r="177" spans="1:9" ht="12.75">
      <c r="A177" s="2" t="s">
        <v>33</v>
      </c>
      <c r="B177" s="9">
        <v>67112</v>
      </c>
      <c r="C177" s="157" t="s">
        <v>221</v>
      </c>
      <c r="D177" s="158"/>
      <c r="E177" s="158"/>
      <c r="F177" s="158"/>
      <c r="G177" s="10">
        <v>10786</v>
      </c>
      <c r="H177" s="20"/>
      <c r="I177" s="77"/>
    </row>
    <row r="178" spans="1:9" ht="12.75">
      <c r="A178" s="2" t="s">
        <v>34</v>
      </c>
      <c r="B178" s="9">
        <v>67112</v>
      </c>
      <c r="C178" s="157" t="s">
        <v>222</v>
      </c>
      <c r="D178" s="158"/>
      <c r="E178" s="158"/>
      <c r="F178" s="158"/>
      <c r="G178" s="10">
        <v>7172.8</v>
      </c>
      <c r="H178" s="20"/>
      <c r="I178" s="77"/>
    </row>
    <row r="179" spans="1:9" ht="12.75">
      <c r="A179" s="2" t="s">
        <v>35</v>
      </c>
      <c r="B179" s="9">
        <v>67112</v>
      </c>
      <c r="C179" s="173" t="s">
        <v>220</v>
      </c>
      <c r="D179" s="176"/>
      <c r="E179" s="176"/>
      <c r="F179" s="177"/>
      <c r="G179" s="10">
        <v>1780</v>
      </c>
      <c r="H179" s="20"/>
      <c r="I179" s="77"/>
    </row>
    <row r="180" spans="1:9" ht="12.75">
      <c r="A180" s="2" t="s">
        <v>36</v>
      </c>
      <c r="B180" s="9">
        <v>67112</v>
      </c>
      <c r="C180" s="158" t="s">
        <v>89</v>
      </c>
      <c r="D180" s="158"/>
      <c r="E180" s="158"/>
      <c r="F180" s="158"/>
      <c r="G180" s="10">
        <v>2250.45</v>
      </c>
      <c r="H180" s="20"/>
      <c r="I180" s="77"/>
    </row>
    <row r="181" spans="1:9" ht="12.75">
      <c r="A181" s="2" t="s">
        <v>37</v>
      </c>
      <c r="B181" s="9">
        <v>67112</v>
      </c>
      <c r="C181" s="158" t="s">
        <v>102</v>
      </c>
      <c r="D181" s="158"/>
      <c r="E181" s="158"/>
      <c r="F181" s="158"/>
      <c r="G181" s="10">
        <v>2920.7</v>
      </c>
      <c r="H181" s="20"/>
      <c r="I181" s="77"/>
    </row>
    <row r="182" spans="1:9" ht="12.75">
      <c r="A182" s="2" t="s">
        <v>38</v>
      </c>
      <c r="B182" s="9">
        <v>67112</v>
      </c>
      <c r="C182" s="157" t="s">
        <v>150</v>
      </c>
      <c r="D182" s="158"/>
      <c r="E182" s="158"/>
      <c r="F182" s="158"/>
      <c r="G182" s="10">
        <v>14472.85</v>
      </c>
      <c r="H182" s="20"/>
      <c r="I182" s="77"/>
    </row>
    <row r="183" spans="1:9" ht="12.75">
      <c r="A183" s="2" t="s">
        <v>39</v>
      </c>
      <c r="B183" s="9">
        <v>67112</v>
      </c>
      <c r="C183" s="158" t="s">
        <v>104</v>
      </c>
      <c r="D183" s="158"/>
      <c r="E183" s="158"/>
      <c r="F183" s="158"/>
      <c r="G183" s="10">
        <v>13251.49</v>
      </c>
      <c r="H183" s="20"/>
      <c r="I183" s="77"/>
    </row>
    <row r="184" spans="1:9" ht="12.75">
      <c r="A184" s="2" t="s">
        <v>40</v>
      </c>
      <c r="B184" s="9">
        <v>67112</v>
      </c>
      <c r="C184" s="157" t="s">
        <v>181</v>
      </c>
      <c r="D184" s="158"/>
      <c r="E184" s="158"/>
      <c r="F184" s="158"/>
      <c r="G184" s="10">
        <v>127025.01</v>
      </c>
      <c r="H184" s="20"/>
      <c r="I184" s="77"/>
    </row>
    <row r="185" spans="1:9" ht="12.75">
      <c r="A185" s="2" t="s">
        <v>41</v>
      </c>
      <c r="B185" s="9">
        <v>67112</v>
      </c>
      <c r="C185" s="157" t="s">
        <v>180</v>
      </c>
      <c r="D185" s="158"/>
      <c r="E185" s="158"/>
      <c r="F185" s="158"/>
      <c r="G185" s="10">
        <v>36852.81</v>
      </c>
      <c r="H185" s="20"/>
      <c r="I185" s="77"/>
    </row>
    <row r="186" spans="1:9" ht="12.75">
      <c r="A186" s="2" t="s">
        <v>42</v>
      </c>
      <c r="B186" s="9">
        <v>67112</v>
      </c>
      <c r="C186" s="157" t="s">
        <v>223</v>
      </c>
      <c r="D186" s="158"/>
      <c r="E186" s="158"/>
      <c r="F186" s="158"/>
      <c r="G186" s="10">
        <v>1140.63</v>
      </c>
      <c r="H186" s="20"/>
      <c r="I186" s="77"/>
    </row>
    <row r="187" spans="1:9" ht="12.75">
      <c r="A187" s="2" t="s">
        <v>43</v>
      </c>
      <c r="B187" s="9">
        <v>67112</v>
      </c>
      <c r="C187" s="158" t="s">
        <v>106</v>
      </c>
      <c r="D187" s="158"/>
      <c r="E187" s="158"/>
      <c r="F187" s="158"/>
      <c r="G187" s="10">
        <v>24153.11</v>
      </c>
      <c r="H187" s="20"/>
      <c r="I187" s="77"/>
    </row>
    <row r="188" spans="1:9" ht="12.75">
      <c r="A188" s="2" t="s">
        <v>44</v>
      </c>
      <c r="B188" s="9">
        <v>67112</v>
      </c>
      <c r="C188" s="158" t="s">
        <v>107</v>
      </c>
      <c r="D188" s="158"/>
      <c r="E188" s="158"/>
      <c r="F188" s="158"/>
      <c r="G188" s="10">
        <v>17337.73</v>
      </c>
      <c r="H188" s="20"/>
      <c r="I188" s="77"/>
    </row>
    <row r="189" spans="1:9" ht="12.75">
      <c r="A189" s="2" t="s">
        <v>45</v>
      </c>
      <c r="B189" s="9">
        <v>67112</v>
      </c>
      <c r="C189" s="158" t="s">
        <v>111</v>
      </c>
      <c r="D189" s="158"/>
      <c r="E189" s="158"/>
      <c r="F189" s="158"/>
      <c r="G189" s="10">
        <v>3698.31</v>
      </c>
      <c r="H189" s="20"/>
      <c r="I189" s="77"/>
    </row>
    <row r="190" spans="1:9" ht="12.75">
      <c r="A190" s="2" t="s">
        <v>46</v>
      </c>
      <c r="B190" s="9">
        <v>67112</v>
      </c>
      <c r="C190" s="158" t="s">
        <v>112</v>
      </c>
      <c r="D190" s="158"/>
      <c r="E190" s="158"/>
      <c r="F190" s="158"/>
      <c r="G190" s="10">
        <v>26572.55</v>
      </c>
      <c r="H190" s="20"/>
      <c r="I190" s="77"/>
    </row>
    <row r="191" spans="1:9" ht="12.75">
      <c r="A191" s="2" t="s">
        <v>47</v>
      </c>
      <c r="B191" s="9">
        <v>67112</v>
      </c>
      <c r="C191" s="158" t="s">
        <v>113</v>
      </c>
      <c r="D191" s="158"/>
      <c r="E191" s="158"/>
      <c r="F191" s="158"/>
      <c r="G191" s="10">
        <v>13097.66</v>
      </c>
      <c r="H191" s="20"/>
      <c r="I191" s="77"/>
    </row>
    <row r="192" spans="1:9" ht="12.75">
      <c r="A192" s="2" t="s">
        <v>48</v>
      </c>
      <c r="B192" s="9">
        <v>67112</v>
      </c>
      <c r="C192" s="158" t="s">
        <v>114</v>
      </c>
      <c r="D192" s="158"/>
      <c r="E192" s="158"/>
      <c r="F192" s="158"/>
      <c r="G192" s="10">
        <v>15097.89</v>
      </c>
      <c r="H192" s="20"/>
      <c r="I192" s="77"/>
    </row>
    <row r="193" spans="1:9" ht="12.75">
      <c r="A193" s="2" t="s">
        <v>49</v>
      </c>
      <c r="B193" s="122">
        <v>67112.68311</v>
      </c>
      <c r="C193" s="182" t="s">
        <v>116</v>
      </c>
      <c r="D193" s="183"/>
      <c r="E193" s="183"/>
      <c r="F193" s="184"/>
      <c r="G193" s="10">
        <v>16010.64</v>
      </c>
      <c r="H193" s="20"/>
      <c r="I193" s="77"/>
    </row>
    <row r="194" spans="1:9" ht="12.75">
      <c r="A194" s="2" t="s">
        <v>50</v>
      </c>
      <c r="B194" s="122">
        <v>67112.68311</v>
      </c>
      <c r="C194" s="182" t="s">
        <v>117</v>
      </c>
      <c r="D194" s="183"/>
      <c r="E194" s="183"/>
      <c r="F194" s="184"/>
      <c r="G194" s="10">
        <v>3498.71</v>
      </c>
      <c r="H194" s="20"/>
      <c r="I194" s="77"/>
    </row>
    <row r="195" spans="1:9" ht="12.75">
      <c r="A195" s="2" t="s">
        <v>51</v>
      </c>
      <c r="B195" s="9">
        <v>67112</v>
      </c>
      <c r="C195" s="182" t="s">
        <v>119</v>
      </c>
      <c r="D195" s="183"/>
      <c r="E195" s="183"/>
      <c r="F195" s="184"/>
      <c r="G195" s="10">
        <v>2.06</v>
      </c>
      <c r="H195" s="20"/>
      <c r="I195" s="77"/>
    </row>
    <row r="196" spans="1:9" ht="12.75">
      <c r="A196" s="2" t="s">
        <v>52</v>
      </c>
      <c r="B196" s="9">
        <v>67112</v>
      </c>
      <c r="C196" s="157" t="s">
        <v>224</v>
      </c>
      <c r="D196" s="158"/>
      <c r="E196" s="158"/>
      <c r="F196" s="158"/>
      <c r="G196" s="10">
        <v>39.22</v>
      </c>
      <c r="H196" s="20"/>
      <c r="I196" s="77"/>
    </row>
    <row r="197" spans="1:9" ht="16.5" customHeight="1">
      <c r="A197" s="153"/>
      <c r="B197" s="145"/>
      <c r="C197" s="145"/>
      <c r="D197" s="145"/>
      <c r="E197" s="145"/>
      <c r="F197" s="145"/>
      <c r="G197" s="146"/>
      <c r="H197" s="21">
        <f>SUM(G175:G196)</f>
        <v>338177.29000000004</v>
      </c>
      <c r="I197" s="3">
        <v>318458.62</v>
      </c>
    </row>
    <row r="198" spans="1:9" ht="16.5" customHeight="1">
      <c r="A198" s="154" t="s">
        <v>233</v>
      </c>
      <c r="B198" s="155"/>
      <c r="C198" s="155"/>
      <c r="D198" s="155"/>
      <c r="E198" s="155"/>
      <c r="F198" s="155"/>
      <c r="G198" s="155"/>
      <c r="H198" s="156"/>
      <c r="I198" s="76"/>
    </row>
    <row r="199" spans="1:9" ht="16.5" customHeight="1">
      <c r="A199" s="2" t="s">
        <v>53</v>
      </c>
      <c r="B199" s="74">
        <v>63811</v>
      </c>
      <c r="C199" s="157" t="s">
        <v>226</v>
      </c>
      <c r="D199" s="158"/>
      <c r="E199" s="158"/>
      <c r="F199" s="158"/>
      <c r="G199" s="10">
        <v>84731.15</v>
      </c>
      <c r="H199" s="20"/>
      <c r="I199" s="77"/>
    </row>
    <row r="200" spans="1:9" ht="16.5" customHeight="1">
      <c r="A200" s="2" t="s">
        <v>54</v>
      </c>
      <c r="B200" s="102">
        <v>63811</v>
      </c>
      <c r="C200" s="157" t="s">
        <v>228</v>
      </c>
      <c r="D200" s="158"/>
      <c r="E200" s="158"/>
      <c r="F200" s="158"/>
      <c r="G200" s="10">
        <v>5600</v>
      </c>
      <c r="H200" s="20"/>
      <c r="I200" s="77"/>
    </row>
    <row r="201" spans="1:9" ht="16.5" customHeight="1">
      <c r="A201" s="2" t="s">
        <v>55</v>
      </c>
      <c r="B201" s="9">
        <v>63811</v>
      </c>
      <c r="C201" s="157" t="s">
        <v>229</v>
      </c>
      <c r="D201" s="158"/>
      <c r="E201" s="158"/>
      <c r="F201" s="158"/>
      <c r="G201" s="10">
        <v>0</v>
      </c>
      <c r="H201" s="20"/>
      <c r="I201" s="77"/>
    </row>
    <row r="202" spans="1:9" ht="16.5" customHeight="1">
      <c r="A202" s="153"/>
      <c r="B202" s="145"/>
      <c r="C202" s="145"/>
      <c r="D202" s="145"/>
      <c r="E202" s="145"/>
      <c r="F202" s="145"/>
      <c r="G202" s="146"/>
      <c r="H202" s="10">
        <f>SUM(G199:G201)</f>
        <v>90331.15</v>
      </c>
      <c r="I202" s="3">
        <v>27837.24</v>
      </c>
    </row>
    <row r="203" spans="1:9" ht="21" customHeight="1">
      <c r="A203" s="154" t="s">
        <v>234</v>
      </c>
      <c r="B203" s="155"/>
      <c r="C203" s="155"/>
      <c r="D203" s="155"/>
      <c r="E203" s="155"/>
      <c r="F203" s="155"/>
      <c r="G203" s="155"/>
      <c r="H203" s="156"/>
      <c r="I203" s="119"/>
    </row>
    <row r="204" spans="1:9" ht="36.75" customHeight="1">
      <c r="A204" s="17" t="s">
        <v>0</v>
      </c>
      <c r="B204" s="18" t="s">
        <v>1</v>
      </c>
      <c r="C204" s="185" t="s">
        <v>2</v>
      </c>
      <c r="D204" s="185"/>
      <c r="E204" s="185"/>
      <c r="F204" s="185"/>
      <c r="G204" s="19" t="s">
        <v>3</v>
      </c>
      <c r="H204" s="7" t="s">
        <v>4</v>
      </c>
      <c r="I204" s="81" t="s">
        <v>210</v>
      </c>
    </row>
    <row r="205" spans="1:9" ht="12.75">
      <c r="A205" s="2" t="s">
        <v>56</v>
      </c>
      <c r="B205" s="9">
        <v>652641</v>
      </c>
      <c r="C205" s="165" t="s">
        <v>61</v>
      </c>
      <c r="D205" s="165"/>
      <c r="E205" s="165"/>
      <c r="F205" s="165"/>
      <c r="G205" s="97">
        <v>221095</v>
      </c>
      <c r="H205" s="11"/>
      <c r="I205" s="77"/>
    </row>
    <row r="206" spans="1:9" ht="12.75">
      <c r="A206" s="2" t="s">
        <v>57</v>
      </c>
      <c r="B206" s="85">
        <v>652643.6631</v>
      </c>
      <c r="C206" s="164" t="s">
        <v>186</v>
      </c>
      <c r="D206" s="165"/>
      <c r="E206" s="165"/>
      <c r="F206" s="165"/>
      <c r="G206" s="97">
        <v>46064</v>
      </c>
      <c r="H206" s="11"/>
      <c r="I206" s="77"/>
    </row>
    <row r="207" spans="1:9" ht="12.75">
      <c r="A207" s="2" t="s">
        <v>58</v>
      </c>
      <c r="B207" s="9">
        <v>652644</v>
      </c>
      <c r="C207" s="164" t="s">
        <v>248</v>
      </c>
      <c r="D207" s="165"/>
      <c r="E207" s="165"/>
      <c r="F207" s="165"/>
      <c r="G207" s="97">
        <v>4435</v>
      </c>
      <c r="H207" s="11"/>
      <c r="I207" s="77"/>
    </row>
    <row r="208" spans="1:9" ht="12.75">
      <c r="A208" s="2" t="s">
        <v>59</v>
      </c>
      <c r="B208" s="74">
        <v>652645</v>
      </c>
      <c r="C208" s="164" t="s">
        <v>171</v>
      </c>
      <c r="D208" s="165"/>
      <c r="E208" s="165"/>
      <c r="F208" s="165"/>
      <c r="G208" s="97">
        <v>4700</v>
      </c>
      <c r="H208" s="11"/>
      <c r="I208" s="77"/>
    </row>
    <row r="209" spans="1:9" ht="12.75">
      <c r="A209" s="2" t="s">
        <v>60</v>
      </c>
      <c r="B209" s="9">
        <v>652646.47</v>
      </c>
      <c r="C209" s="164" t="s">
        <v>257</v>
      </c>
      <c r="D209" s="165"/>
      <c r="E209" s="165"/>
      <c r="F209" s="165"/>
      <c r="G209" s="97">
        <v>7922</v>
      </c>
      <c r="H209" s="11"/>
      <c r="I209" s="77"/>
    </row>
    <row r="210" spans="1:9" ht="12.75">
      <c r="A210" s="2" t="s">
        <v>108</v>
      </c>
      <c r="B210" s="124">
        <v>652648.663</v>
      </c>
      <c r="C210" s="164" t="s">
        <v>64</v>
      </c>
      <c r="D210" s="165"/>
      <c r="E210" s="165"/>
      <c r="F210" s="165"/>
      <c r="G210" s="97">
        <v>4630</v>
      </c>
      <c r="H210" s="11"/>
      <c r="I210" s="77"/>
    </row>
    <row r="211" spans="1:9" ht="12.75">
      <c r="A211" s="2" t="s">
        <v>109</v>
      </c>
      <c r="B211" s="9">
        <v>652649</v>
      </c>
      <c r="C211" s="164" t="s">
        <v>249</v>
      </c>
      <c r="D211" s="165"/>
      <c r="E211" s="165"/>
      <c r="F211" s="165"/>
      <c r="G211" s="97">
        <v>6272.28</v>
      </c>
      <c r="H211" s="11"/>
      <c r="I211" s="77"/>
    </row>
    <row r="212" spans="1:9" ht="12.75">
      <c r="A212" s="2" t="s">
        <v>110</v>
      </c>
      <c r="B212" s="102">
        <v>652696</v>
      </c>
      <c r="C212" s="164" t="s">
        <v>251</v>
      </c>
      <c r="D212" s="165"/>
      <c r="E212" s="165"/>
      <c r="F212" s="165"/>
      <c r="G212" s="97">
        <v>1921</v>
      </c>
      <c r="H212" s="11"/>
      <c r="I212" s="77"/>
    </row>
    <row r="213" spans="1:9" ht="12.75">
      <c r="A213" s="2" t="s">
        <v>121</v>
      </c>
      <c r="B213" s="9">
        <v>66313.315</v>
      </c>
      <c r="C213" s="164" t="s">
        <v>259</v>
      </c>
      <c r="D213" s="165"/>
      <c r="E213" s="165"/>
      <c r="F213" s="165"/>
      <c r="G213" s="97">
        <v>5500</v>
      </c>
      <c r="H213" s="11"/>
      <c r="I213" s="77"/>
    </row>
    <row r="214" spans="1:9" ht="12.75">
      <c r="A214" s="2" t="s">
        <v>165</v>
      </c>
      <c r="B214" s="9">
        <v>66143</v>
      </c>
      <c r="C214" s="164" t="s">
        <v>260</v>
      </c>
      <c r="D214" s="165"/>
      <c r="E214" s="165"/>
      <c r="F214" s="165"/>
      <c r="G214" s="97">
        <v>1792</v>
      </c>
      <c r="H214" s="11"/>
      <c r="I214" s="77"/>
    </row>
    <row r="215" spans="1:9" ht="12.75">
      <c r="A215" s="2" t="s">
        <v>151</v>
      </c>
      <c r="B215" s="9">
        <v>66314</v>
      </c>
      <c r="C215" s="164" t="s">
        <v>166</v>
      </c>
      <c r="D215" s="165"/>
      <c r="E215" s="165"/>
      <c r="F215" s="165"/>
      <c r="G215" s="97">
        <v>1500</v>
      </c>
      <c r="H215" s="11"/>
      <c r="I215" s="77"/>
    </row>
    <row r="216" spans="1:9" ht="12.75">
      <c r="A216" s="2" t="s">
        <v>161</v>
      </c>
      <c r="B216" s="9">
        <v>652647</v>
      </c>
      <c r="C216" s="164" t="s">
        <v>256</v>
      </c>
      <c r="D216" s="165"/>
      <c r="E216" s="165"/>
      <c r="F216" s="165"/>
      <c r="G216" s="97">
        <v>24159</v>
      </c>
      <c r="H216" s="11"/>
      <c r="I216" s="77"/>
    </row>
    <row r="217" spans="1:9" ht="12.75">
      <c r="A217" s="2" t="s">
        <v>162</v>
      </c>
      <c r="B217" s="9">
        <v>66324</v>
      </c>
      <c r="C217" s="164" t="s">
        <v>252</v>
      </c>
      <c r="D217" s="165"/>
      <c r="E217" s="165"/>
      <c r="F217" s="165"/>
      <c r="G217" s="97">
        <v>6500</v>
      </c>
      <c r="H217" s="11"/>
      <c r="I217" s="77"/>
    </row>
    <row r="218" spans="1:9" ht="12.75">
      <c r="A218" s="2" t="s">
        <v>163</v>
      </c>
      <c r="B218" s="9"/>
      <c r="C218" s="164" t="s">
        <v>253</v>
      </c>
      <c r="D218" s="165"/>
      <c r="E218" s="165"/>
      <c r="F218" s="165"/>
      <c r="G218" s="97">
        <v>4399.42</v>
      </c>
      <c r="H218" s="11"/>
      <c r="I218" s="77"/>
    </row>
    <row r="219" spans="1:9" ht="12.75">
      <c r="A219" s="2" t="s">
        <v>164</v>
      </c>
      <c r="B219" s="9"/>
      <c r="C219" s="96" t="s">
        <v>258</v>
      </c>
      <c r="D219" s="89"/>
      <c r="E219" s="89"/>
      <c r="F219" s="90"/>
      <c r="G219" s="97">
        <v>27445.6</v>
      </c>
      <c r="H219" s="11"/>
      <c r="I219" s="77"/>
    </row>
    <row r="220" spans="1:9" ht="12.75">
      <c r="A220" s="2" t="s">
        <v>178</v>
      </c>
      <c r="B220" s="9">
        <v>66321</v>
      </c>
      <c r="C220" s="164" t="s">
        <v>254</v>
      </c>
      <c r="D220" s="165"/>
      <c r="E220" s="165"/>
      <c r="F220" s="165"/>
      <c r="G220" s="97">
        <v>11469.9</v>
      </c>
      <c r="H220" s="11"/>
      <c r="I220" s="77"/>
    </row>
    <row r="221" spans="1:9" ht="12.75">
      <c r="A221" s="2" t="s">
        <v>184</v>
      </c>
      <c r="B221" s="102" t="s">
        <v>250</v>
      </c>
      <c r="C221" s="164" t="s">
        <v>255</v>
      </c>
      <c r="D221" s="165"/>
      <c r="E221" s="165"/>
      <c r="F221" s="165"/>
      <c r="G221" s="97">
        <v>3279.11</v>
      </c>
      <c r="H221" s="12"/>
      <c r="I221" s="77"/>
    </row>
    <row r="222" spans="1:9" ht="16.5" customHeight="1">
      <c r="A222" s="153"/>
      <c r="B222" s="145"/>
      <c r="C222" s="145"/>
      <c r="D222" s="145"/>
      <c r="E222" s="145"/>
      <c r="F222" s="145"/>
      <c r="G222" s="146"/>
      <c r="H222" s="10">
        <f>SUM(G205:G221)</f>
        <v>383084.31</v>
      </c>
      <c r="I222" s="3">
        <v>373011.75</v>
      </c>
    </row>
    <row r="223" spans="1:9" s="15" customFormat="1" ht="21" customHeight="1">
      <c r="A223" s="154" t="s">
        <v>236</v>
      </c>
      <c r="B223" s="155"/>
      <c r="C223" s="155"/>
      <c r="D223" s="155"/>
      <c r="E223" s="155"/>
      <c r="F223" s="155"/>
      <c r="G223" s="155"/>
      <c r="H223" s="156"/>
      <c r="I223" s="79"/>
    </row>
    <row r="224" spans="1:9" s="15" customFormat="1" ht="12.75">
      <c r="A224" s="2" t="s">
        <v>53</v>
      </c>
      <c r="B224" s="74">
        <v>63414</v>
      </c>
      <c r="C224" s="157" t="s">
        <v>242</v>
      </c>
      <c r="D224" s="158"/>
      <c r="E224" s="158"/>
      <c r="F224" s="158"/>
      <c r="G224" s="10">
        <v>18192.8</v>
      </c>
      <c r="H224" s="20"/>
      <c r="I224" s="77"/>
    </row>
    <row r="225" spans="1:9" s="15" customFormat="1" ht="13.5" customHeight="1">
      <c r="A225" s="2" t="s">
        <v>54</v>
      </c>
      <c r="B225" s="102">
        <v>63414</v>
      </c>
      <c r="C225" s="157" t="s">
        <v>244</v>
      </c>
      <c r="D225" s="158"/>
      <c r="E225" s="158"/>
      <c r="F225" s="158"/>
      <c r="G225" s="10">
        <v>3129.16</v>
      </c>
      <c r="H225" s="20"/>
      <c r="I225" s="77"/>
    </row>
    <row r="226" spans="1:9" s="15" customFormat="1" ht="13.5" customHeight="1">
      <c r="A226" s="2" t="s">
        <v>55</v>
      </c>
      <c r="B226" s="9">
        <v>63414</v>
      </c>
      <c r="C226" s="157" t="s">
        <v>245</v>
      </c>
      <c r="D226" s="158"/>
      <c r="E226" s="158"/>
      <c r="F226" s="158"/>
      <c r="G226" s="10">
        <v>30897.31</v>
      </c>
      <c r="H226" s="120"/>
      <c r="I226" s="121"/>
    </row>
    <row r="227" spans="1:9" ht="16.5" customHeight="1">
      <c r="A227" s="153"/>
      <c r="B227" s="145"/>
      <c r="C227" s="145"/>
      <c r="D227" s="145"/>
      <c r="E227" s="145"/>
      <c r="F227" s="145"/>
      <c r="G227" s="146"/>
      <c r="H227" s="10">
        <f>SUM(G224:G226)</f>
        <v>52219.270000000004</v>
      </c>
      <c r="I227" s="3">
        <v>75323.81</v>
      </c>
    </row>
    <row r="228" ht="12.75">
      <c r="I228" s="69"/>
    </row>
    <row r="229" spans="1:9" ht="26.25" customHeight="1">
      <c r="A229" s="144" t="s">
        <v>237</v>
      </c>
      <c r="B229" s="145"/>
      <c r="C229" s="145"/>
      <c r="D229" s="145"/>
      <c r="E229" s="145"/>
      <c r="F229" s="145"/>
      <c r="G229" s="146"/>
      <c r="H229" s="10">
        <f>SUM(H173+H197+H202+H222+H227)</f>
        <v>5275211.930000001</v>
      </c>
      <c r="I229" s="10">
        <f>SUM(I173+I197+I202+I222+I227)</f>
        <v>5314676.22</v>
      </c>
    </row>
    <row r="230" spans="1:9" ht="16.5" customHeight="1">
      <c r="A230" s="123"/>
      <c r="B230" s="116"/>
      <c r="C230" s="116"/>
      <c r="D230" s="116"/>
      <c r="E230" s="116"/>
      <c r="F230" s="116"/>
      <c r="G230" s="116"/>
      <c r="H230" s="117"/>
      <c r="I230" s="118"/>
    </row>
    <row r="231" spans="1:9" ht="16.5" customHeight="1">
      <c r="A231" s="123"/>
      <c r="B231" s="116"/>
      <c r="C231" s="116"/>
      <c r="D231" s="116"/>
      <c r="E231" s="116"/>
      <c r="F231" s="116"/>
      <c r="G231" s="116"/>
      <c r="H231" s="117"/>
      <c r="I231" s="118"/>
    </row>
    <row r="232" spans="1:9" ht="16.5" customHeight="1">
      <c r="A232" s="123"/>
      <c r="B232" s="116"/>
      <c r="C232" s="116"/>
      <c r="D232" s="116"/>
      <c r="E232" s="116"/>
      <c r="F232" s="116"/>
      <c r="G232" s="116"/>
      <c r="H232" s="117"/>
      <c r="I232" s="118"/>
    </row>
    <row r="233" spans="1:9" ht="16.5" customHeight="1">
      <c r="A233" s="123"/>
      <c r="B233" s="116"/>
      <c r="C233" s="116"/>
      <c r="D233" s="116"/>
      <c r="E233" s="116"/>
      <c r="F233" s="116"/>
      <c r="G233" s="116"/>
      <c r="H233" s="117"/>
      <c r="I233" s="118"/>
    </row>
    <row r="234" spans="1:9" ht="16.5" customHeight="1">
      <c r="A234" s="123"/>
      <c r="B234" s="116"/>
      <c r="C234" s="116"/>
      <c r="D234" s="116"/>
      <c r="E234" s="116"/>
      <c r="F234" s="116"/>
      <c r="G234" s="116"/>
      <c r="H234" s="117"/>
      <c r="I234" s="118"/>
    </row>
    <row r="235" spans="1:9" ht="16.5" customHeight="1">
      <c r="A235" s="123"/>
      <c r="B235" s="116"/>
      <c r="C235" s="116"/>
      <c r="D235" s="116"/>
      <c r="E235" s="116"/>
      <c r="F235" s="116"/>
      <c r="G235" s="116"/>
      <c r="H235" s="117"/>
      <c r="I235" s="118"/>
    </row>
    <row r="236" spans="1:9" ht="16.5" customHeight="1">
      <c r="A236" s="123"/>
      <c r="B236" s="116"/>
      <c r="C236" s="116"/>
      <c r="D236" s="116"/>
      <c r="E236" s="116"/>
      <c r="F236" s="116"/>
      <c r="G236" s="116"/>
      <c r="H236" s="117"/>
      <c r="I236" s="118"/>
    </row>
    <row r="237" spans="1:9" ht="16.5" customHeight="1">
      <c r="A237" s="123"/>
      <c r="B237" s="116"/>
      <c r="C237" s="116"/>
      <c r="D237" s="116"/>
      <c r="E237" s="116"/>
      <c r="F237" s="116"/>
      <c r="G237" s="116"/>
      <c r="H237" s="117"/>
      <c r="I237" s="118"/>
    </row>
    <row r="238" spans="1:9" ht="16.5" customHeight="1">
      <c r="A238" s="123"/>
      <c r="B238" s="116"/>
      <c r="C238" s="116"/>
      <c r="D238" s="116"/>
      <c r="E238" s="116"/>
      <c r="F238" s="116"/>
      <c r="G238" s="116"/>
      <c r="H238" s="117"/>
      <c r="I238" s="118"/>
    </row>
    <row r="239" spans="1:9" ht="16.5" customHeight="1">
      <c r="A239" s="123"/>
      <c r="B239" s="116"/>
      <c r="C239" s="116"/>
      <c r="D239" s="116"/>
      <c r="E239" s="116"/>
      <c r="F239" s="116"/>
      <c r="G239" s="116"/>
      <c r="H239" s="117"/>
      <c r="I239" s="118"/>
    </row>
    <row r="240" spans="1:9" ht="16.5" customHeight="1">
      <c r="A240" s="123"/>
      <c r="B240" s="116"/>
      <c r="C240" s="116"/>
      <c r="D240" s="116"/>
      <c r="E240" s="116"/>
      <c r="F240" s="116"/>
      <c r="G240" s="116"/>
      <c r="H240" s="117"/>
      <c r="I240" s="118"/>
    </row>
    <row r="241" spans="1:9" ht="16.5" customHeight="1">
      <c r="A241" s="123"/>
      <c r="B241" s="116"/>
      <c r="C241" s="116"/>
      <c r="D241" s="116"/>
      <c r="E241" s="116"/>
      <c r="F241" s="116"/>
      <c r="G241" s="116"/>
      <c r="H241" s="117"/>
      <c r="I241" s="118"/>
    </row>
    <row r="242" spans="1:9" ht="16.5" customHeight="1">
      <c r="A242" s="123"/>
      <c r="B242" s="116"/>
      <c r="C242" s="116"/>
      <c r="D242" s="116"/>
      <c r="E242" s="116"/>
      <c r="F242" s="116"/>
      <c r="G242" s="116"/>
      <c r="H242" s="117"/>
      <c r="I242" s="118"/>
    </row>
    <row r="243" spans="1:9" ht="16.5" customHeight="1">
      <c r="A243" s="123"/>
      <c r="B243" s="116"/>
      <c r="C243" s="116"/>
      <c r="D243" s="116"/>
      <c r="E243" s="116"/>
      <c r="F243" s="116"/>
      <c r="G243" s="116"/>
      <c r="H243" s="117"/>
      <c r="I243" s="118"/>
    </row>
    <row r="244" spans="1:9" ht="16.5" customHeight="1">
      <c r="A244" s="123"/>
      <c r="B244" s="116"/>
      <c r="C244" s="116"/>
      <c r="D244" s="116"/>
      <c r="E244" s="116"/>
      <c r="F244" s="116"/>
      <c r="G244" s="116"/>
      <c r="H244" s="117"/>
      <c r="I244" s="118"/>
    </row>
    <row r="245" spans="1:9" ht="16.5" customHeight="1">
      <c r="A245" s="123"/>
      <c r="B245" s="116"/>
      <c r="C245" s="116"/>
      <c r="D245" s="116"/>
      <c r="E245" s="116"/>
      <c r="F245" s="116"/>
      <c r="G245" s="116"/>
      <c r="H245" s="117"/>
      <c r="I245" s="118"/>
    </row>
    <row r="246" spans="1:9" ht="16.5" customHeight="1">
      <c r="A246" s="123"/>
      <c r="B246" s="116"/>
      <c r="C246" s="116"/>
      <c r="D246" s="116"/>
      <c r="E246" s="116"/>
      <c r="F246" s="116"/>
      <c r="G246" s="116"/>
      <c r="H246" s="117"/>
      <c r="I246" s="118"/>
    </row>
    <row r="247" spans="1:9" ht="16.5" customHeight="1">
      <c r="A247" s="123"/>
      <c r="B247" s="116"/>
      <c r="C247" s="116"/>
      <c r="D247" s="116"/>
      <c r="E247" s="116"/>
      <c r="F247" s="116"/>
      <c r="G247" s="116"/>
      <c r="H247" s="117"/>
      <c r="I247" s="118"/>
    </row>
    <row r="248" spans="1:9" ht="16.5" customHeight="1">
      <c r="A248" s="123"/>
      <c r="B248" s="116"/>
      <c r="C248" s="116"/>
      <c r="D248" s="116"/>
      <c r="E248" s="116"/>
      <c r="F248" s="116"/>
      <c r="G248" s="116"/>
      <c r="H248" s="117"/>
      <c r="I248" s="118"/>
    </row>
    <row r="249" spans="1:9" ht="16.5" customHeight="1">
      <c r="A249" s="123"/>
      <c r="B249" s="116"/>
      <c r="C249" s="116"/>
      <c r="D249" s="116"/>
      <c r="E249" s="116"/>
      <c r="F249" s="116"/>
      <c r="G249" s="116"/>
      <c r="H249" s="117"/>
      <c r="I249" s="118"/>
    </row>
    <row r="250" spans="1:9" ht="16.5" customHeight="1">
      <c r="A250" s="123"/>
      <c r="B250" s="116"/>
      <c r="C250" s="116"/>
      <c r="D250" s="116"/>
      <c r="E250" s="116"/>
      <c r="F250" s="116"/>
      <c r="G250" s="116"/>
      <c r="H250" s="117"/>
      <c r="I250" s="118"/>
    </row>
    <row r="251" spans="1:9" s="22" customFormat="1" ht="18.75" customHeight="1">
      <c r="A251" s="167" t="s">
        <v>263</v>
      </c>
      <c r="B251" s="168"/>
      <c r="C251" s="168"/>
      <c r="D251" s="168"/>
      <c r="E251" s="168"/>
      <c r="F251" s="168"/>
      <c r="G251" s="168"/>
      <c r="H251" s="169"/>
      <c r="I251" s="70"/>
    </row>
    <row r="252" spans="1:9" ht="39" customHeight="1">
      <c r="A252" s="24" t="s">
        <v>0</v>
      </c>
      <c r="B252" s="166" t="s">
        <v>65</v>
      </c>
      <c r="C252" s="166"/>
      <c r="D252" s="166" t="s">
        <v>66</v>
      </c>
      <c r="E252" s="166"/>
      <c r="F252" s="24" t="s">
        <v>3</v>
      </c>
      <c r="G252" s="24" t="s">
        <v>67</v>
      </c>
      <c r="H252" s="23" t="s">
        <v>187</v>
      </c>
      <c r="I252" s="69"/>
    </row>
    <row r="253" spans="1:9" ht="12.75">
      <c r="A253" s="2" t="s">
        <v>5</v>
      </c>
      <c r="B253" s="147" t="s">
        <v>168</v>
      </c>
      <c r="C253" s="147"/>
      <c r="D253" s="147" t="s">
        <v>68</v>
      </c>
      <c r="E253" s="147"/>
      <c r="F253" s="3">
        <v>4411399.91</v>
      </c>
      <c r="G253" s="3"/>
      <c r="H253" s="3"/>
      <c r="I253" s="69"/>
    </row>
    <row r="254" spans="1:9" ht="12.75">
      <c r="A254" s="2" t="s">
        <v>6</v>
      </c>
      <c r="B254" s="147" t="s">
        <v>168</v>
      </c>
      <c r="C254" s="147"/>
      <c r="D254" s="147" t="s">
        <v>69</v>
      </c>
      <c r="E254" s="147"/>
      <c r="F254" s="3">
        <v>4411399.91</v>
      </c>
      <c r="G254" s="3"/>
      <c r="H254" s="3"/>
      <c r="I254" s="69"/>
    </row>
    <row r="255" spans="1:9" ht="12.75">
      <c r="A255" s="2"/>
      <c r="B255" s="147"/>
      <c r="C255" s="147"/>
      <c r="D255" s="147"/>
      <c r="E255" s="147"/>
      <c r="F255" s="3"/>
      <c r="G255" s="3">
        <v>0</v>
      </c>
      <c r="H255" s="3">
        <v>0</v>
      </c>
      <c r="I255" s="69"/>
    </row>
    <row r="256" spans="1:9" ht="12.75">
      <c r="A256" s="2" t="s">
        <v>7</v>
      </c>
      <c r="B256" s="147" t="s">
        <v>230</v>
      </c>
      <c r="C256" s="147"/>
      <c r="D256" s="147" t="s">
        <v>68</v>
      </c>
      <c r="E256" s="147"/>
      <c r="F256" s="3">
        <v>337276.69</v>
      </c>
      <c r="G256" s="3"/>
      <c r="H256" s="3"/>
      <c r="I256" s="69"/>
    </row>
    <row r="257" spans="1:9" ht="12.75">
      <c r="A257" s="2" t="s">
        <v>8</v>
      </c>
      <c r="B257" s="147" t="s">
        <v>230</v>
      </c>
      <c r="C257" s="147"/>
      <c r="D257" s="147" t="s">
        <v>69</v>
      </c>
      <c r="E257" s="147"/>
      <c r="F257" s="3">
        <v>338177.29</v>
      </c>
      <c r="G257" s="3"/>
      <c r="H257" s="3"/>
      <c r="I257" s="69"/>
    </row>
    <row r="258" spans="1:9" ht="12.75">
      <c r="A258" s="2"/>
      <c r="B258" s="147"/>
      <c r="C258" s="147"/>
      <c r="D258" s="147"/>
      <c r="E258" s="147"/>
      <c r="F258" s="3"/>
      <c r="G258" s="3">
        <v>900.6</v>
      </c>
      <c r="H258" s="3">
        <v>17689.98</v>
      </c>
      <c r="I258" s="69"/>
    </row>
    <row r="259" spans="1:9" ht="12.75">
      <c r="A259" s="2" t="s">
        <v>9</v>
      </c>
      <c r="B259" s="147" t="s">
        <v>231</v>
      </c>
      <c r="C259" s="147"/>
      <c r="D259" s="147" t="s">
        <v>68</v>
      </c>
      <c r="E259" s="147"/>
      <c r="F259" s="3">
        <v>113254.45</v>
      </c>
      <c r="G259" s="3"/>
      <c r="H259" s="3"/>
      <c r="I259" s="69"/>
    </row>
    <row r="260" spans="1:9" ht="12.75">
      <c r="A260" s="2" t="s">
        <v>10</v>
      </c>
      <c r="B260" s="147" t="s">
        <v>232</v>
      </c>
      <c r="C260" s="147"/>
      <c r="D260" s="147" t="s">
        <v>69</v>
      </c>
      <c r="E260" s="147"/>
      <c r="F260" s="3">
        <v>90331.15</v>
      </c>
      <c r="G260" s="3"/>
      <c r="H260" s="3"/>
      <c r="I260" s="69"/>
    </row>
    <row r="261" spans="1:9" ht="12.75">
      <c r="A261" s="2"/>
      <c r="B261" s="147"/>
      <c r="C261" s="147"/>
      <c r="D261" s="147"/>
      <c r="E261" s="147"/>
      <c r="F261" s="3"/>
      <c r="G261" s="39">
        <v>-22923.3</v>
      </c>
      <c r="H261" s="39">
        <v>0</v>
      </c>
      <c r="I261" s="69"/>
    </row>
    <row r="262" spans="1:9" ht="12.75">
      <c r="A262" s="2" t="s">
        <v>11</v>
      </c>
      <c r="B262" s="147" t="s">
        <v>70</v>
      </c>
      <c r="C262" s="147"/>
      <c r="D262" s="147" t="s">
        <v>68</v>
      </c>
      <c r="E262" s="147"/>
      <c r="F262" s="3">
        <v>353404.13</v>
      </c>
      <c r="G262" s="3"/>
      <c r="H262" s="3"/>
      <c r="I262" s="69"/>
    </row>
    <row r="263" spans="1:9" ht="12.75">
      <c r="A263" s="2" t="s">
        <v>12</v>
      </c>
      <c r="B263" s="147" t="s">
        <v>70</v>
      </c>
      <c r="C263" s="147"/>
      <c r="D263" s="147" t="s">
        <v>69</v>
      </c>
      <c r="E263" s="147"/>
      <c r="F263" s="3">
        <v>383084.31</v>
      </c>
      <c r="G263" s="3"/>
      <c r="H263" s="3"/>
      <c r="I263" s="69"/>
    </row>
    <row r="264" spans="1:9" ht="12.75">
      <c r="A264" s="2"/>
      <c r="B264" s="159"/>
      <c r="C264" s="160"/>
      <c r="D264" s="159"/>
      <c r="E264" s="160"/>
      <c r="F264" s="3"/>
      <c r="G264" s="3">
        <v>29680.18</v>
      </c>
      <c r="H264" s="3">
        <v>22399.34</v>
      </c>
      <c r="I264" s="69"/>
    </row>
    <row r="265" spans="1:9" ht="12.75">
      <c r="A265" s="2" t="s">
        <v>13</v>
      </c>
      <c r="B265" s="159" t="s">
        <v>247</v>
      </c>
      <c r="C265" s="160"/>
      <c r="D265" s="147" t="s">
        <v>68</v>
      </c>
      <c r="E265" s="147"/>
      <c r="F265" s="3">
        <v>28186.32</v>
      </c>
      <c r="G265" s="3"/>
      <c r="H265" s="3"/>
      <c r="I265" s="69"/>
    </row>
    <row r="266" spans="1:9" ht="12.75">
      <c r="A266" s="2" t="s">
        <v>14</v>
      </c>
      <c r="B266" s="159" t="s">
        <v>247</v>
      </c>
      <c r="C266" s="160"/>
      <c r="D266" s="147" t="s">
        <v>69</v>
      </c>
      <c r="E266" s="147"/>
      <c r="F266" s="3">
        <v>52219.27</v>
      </c>
      <c r="G266" s="3"/>
      <c r="H266" s="3"/>
      <c r="I266" s="69"/>
    </row>
    <row r="267" spans="1:9" ht="12.75">
      <c r="A267" s="2"/>
      <c r="B267" s="111"/>
      <c r="C267" s="112"/>
      <c r="D267" s="111"/>
      <c r="E267" s="112"/>
      <c r="F267" s="3"/>
      <c r="G267" s="3">
        <v>24032.95</v>
      </c>
      <c r="H267" s="3">
        <v>0</v>
      </c>
      <c r="I267" s="69"/>
    </row>
    <row r="268" spans="1:9" ht="12.75">
      <c r="A268" s="2"/>
      <c r="B268" s="147"/>
      <c r="C268" s="147"/>
      <c r="D268" s="147"/>
      <c r="E268" s="147"/>
      <c r="F268" s="3"/>
      <c r="G268" s="3"/>
      <c r="H268" s="3"/>
      <c r="I268" s="69"/>
    </row>
    <row r="269" spans="1:9" ht="20.25" customHeight="1">
      <c r="A269" s="189" t="s">
        <v>246</v>
      </c>
      <c r="B269" s="190"/>
      <c r="C269" s="190"/>
      <c r="D269" s="195" t="s">
        <v>68</v>
      </c>
      <c r="E269" s="195"/>
      <c r="F269" s="25">
        <f>F253+F256+F259+F262+F265</f>
        <v>5243521.500000001</v>
      </c>
      <c r="G269" s="214">
        <f>SUM(G255:G267)</f>
        <v>31690.43</v>
      </c>
      <c r="H269" s="214">
        <f>SUM(H254:H267)</f>
        <v>40089.32</v>
      </c>
      <c r="I269" s="69"/>
    </row>
    <row r="270" spans="1:9" ht="17.25" customHeight="1">
      <c r="A270" s="191"/>
      <c r="B270" s="192"/>
      <c r="C270" s="192"/>
      <c r="D270" s="195" t="s">
        <v>69</v>
      </c>
      <c r="E270" s="195"/>
      <c r="F270" s="25">
        <f>F254+F257+F260+F263+F266</f>
        <v>5275211.93</v>
      </c>
      <c r="G270" s="215"/>
      <c r="H270" s="215"/>
      <c r="I270" s="69"/>
    </row>
    <row r="271" spans="1:9" ht="21" customHeight="1">
      <c r="A271" s="193"/>
      <c r="B271" s="194"/>
      <c r="C271" s="194"/>
      <c r="D271" s="154" t="s">
        <v>188</v>
      </c>
      <c r="E271" s="155"/>
      <c r="F271" s="156"/>
      <c r="G271" s="40">
        <f>G269+H269</f>
        <v>71779.75</v>
      </c>
      <c r="H271" s="13"/>
      <c r="I271" s="69"/>
    </row>
    <row r="272" spans="7:9" ht="12.75">
      <c r="G272" s="26"/>
      <c r="I272" s="69"/>
    </row>
    <row r="273" spans="7:9" ht="12.75">
      <c r="G273" s="26"/>
      <c r="I273" s="69"/>
    </row>
    <row r="274" spans="7:9" ht="12.75">
      <c r="G274" s="26"/>
      <c r="I274" s="69"/>
    </row>
    <row r="275" spans="7:9" ht="12.75">
      <c r="G275" s="26"/>
      <c r="I275" s="69"/>
    </row>
    <row r="276" spans="7:9" ht="12.75">
      <c r="G276" s="26"/>
      <c r="I276" s="69"/>
    </row>
    <row r="277" spans="7:9" ht="12.75">
      <c r="G277" s="26"/>
      <c r="I277" s="69"/>
    </row>
    <row r="278" spans="7:9" ht="12.75">
      <c r="G278" s="26"/>
      <c r="I278" s="69"/>
    </row>
    <row r="279" spans="7:9" ht="12.75">
      <c r="G279" s="26"/>
      <c r="I279" s="69"/>
    </row>
    <row r="280" spans="7:9" ht="12.75">
      <c r="G280" s="26"/>
      <c r="I280" s="69"/>
    </row>
    <row r="281" spans="7:9" ht="12.75">
      <c r="G281" s="26"/>
      <c r="I281" s="69"/>
    </row>
    <row r="282" spans="7:9" ht="12.75">
      <c r="G282" s="26"/>
      <c r="I282" s="69"/>
    </row>
    <row r="283" spans="7:9" ht="12.75">
      <c r="G283" s="26"/>
      <c r="I283" s="69"/>
    </row>
    <row r="284" spans="7:9" ht="12.75">
      <c r="G284" s="26"/>
      <c r="I284" s="69"/>
    </row>
    <row r="285" spans="7:9" ht="12.75">
      <c r="G285" s="26"/>
      <c r="I285" s="69"/>
    </row>
    <row r="286" spans="7:9" ht="12.75">
      <c r="G286" s="26"/>
      <c r="I286" s="69"/>
    </row>
    <row r="287" spans="7:9" ht="12.75">
      <c r="G287" s="26"/>
      <c r="I287" s="69"/>
    </row>
    <row r="288" spans="7:9" ht="12.75">
      <c r="G288" s="26"/>
      <c r="I288" s="69"/>
    </row>
    <row r="289" spans="7:9" ht="12.75">
      <c r="G289" s="26"/>
      <c r="I289" s="69"/>
    </row>
    <row r="290" spans="7:9" ht="12.75">
      <c r="G290" s="26"/>
      <c r="I290" s="69"/>
    </row>
    <row r="291" spans="7:9" ht="12.75">
      <c r="G291" s="26"/>
      <c r="I291" s="69"/>
    </row>
    <row r="292" spans="7:9" ht="12.75">
      <c r="G292" s="26"/>
      <c r="I292" s="69"/>
    </row>
    <row r="293" spans="7:9" ht="12.75">
      <c r="G293" s="26"/>
      <c r="I293" s="69"/>
    </row>
    <row r="294" spans="7:9" ht="12.75">
      <c r="G294" s="26"/>
      <c r="I294" s="69"/>
    </row>
    <row r="295" spans="7:9" ht="12.75">
      <c r="G295" s="26"/>
      <c r="I295" s="69"/>
    </row>
    <row r="296" spans="7:9" ht="12.75">
      <c r="G296" s="26"/>
      <c r="I296" s="69"/>
    </row>
    <row r="297" spans="7:9" ht="13.5" thickBot="1">
      <c r="G297" s="26"/>
      <c r="I297" s="69"/>
    </row>
    <row r="298" spans="1:9" s="22" customFormat="1" ht="18.75" customHeight="1">
      <c r="A298" s="210" t="s">
        <v>264</v>
      </c>
      <c r="B298" s="211"/>
      <c r="C298" s="211"/>
      <c r="D298" s="211"/>
      <c r="E298" s="212"/>
      <c r="F298" s="212"/>
      <c r="G298" s="211"/>
      <c r="H298" s="213"/>
      <c r="I298" s="70"/>
    </row>
    <row r="299" spans="1:9" s="22" customFormat="1" ht="18.75" customHeight="1">
      <c r="A299" s="52"/>
      <c r="B299" s="38"/>
      <c r="C299" s="38"/>
      <c r="D299" s="38"/>
      <c r="E299" s="38"/>
      <c r="F299" s="38"/>
      <c r="G299" s="38"/>
      <c r="H299" s="53"/>
      <c r="I299" s="70"/>
    </row>
    <row r="300" spans="1:9" ht="12.75" customHeight="1">
      <c r="A300" s="218" t="s">
        <v>72</v>
      </c>
      <c r="B300" s="223" t="s">
        <v>73</v>
      </c>
      <c r="C300" s="224"/>
      <c r="D300" s="196" t="s">
        <v>68</v>
      </c>
      <c r="E300" s="196" t="s">
        <v>69</v>
      </c>
      <c r="F300" s="196" t="s">
        <v>71</v>
      </c>
      <c r="G300" s="198" t="s">
        <v>266</v>
      </c>
      <c r="H300" s="200" t="s">
        <v>75</v>
      </c>
      <c r="I300" s="69"/>
    </row>
    <row r="301" spans="1:9" ht="22.5" customHeight="1" thickBot="1">
      <c r="A301" s="219"/>
      <c r="B301" s="225"/>
      <c r="C301" s="226"/>
      <c r="D301" s="197"/>
      <c r="E301" s="197"/>
      <c r="F301" s="197"/>
      <c r="G301" s="199"/>
      <c r="H301" s="201"/>
      <c r="I301" s="69"/>
    </row>
    <row r="302" spans="1:9" ht="12.75">
      <c r="A302" s="227" t="s">
        <v>152</v>
      </c>
      <c r="B302" s="170" t="s">
        <v>78</v>
      </c>
      <c r="C302" s="171"/>
      <c r="D302" s="29">
        <v>4134983.52</v>
      </c>
      <c r="E302" s="30">
        <v>4134983.52</v>
      </c>
      <c r="F302" s="30">
        <f>D302-E302</f>
        <v>0</v>
      </c>
      <c r="G302" s="30">
        <v>0</v>
      </c>
      <c r="H302" s="186" t="s">
        <v>272</v>
      </c>
      <c r="I302" s="107"/>
    </row>
    <row r="303" spans="1:9" ht="12.75">
      <c r="A303" s="228"/>
      <c r="B303" s="170" t="s">
        <v>76</v>
      </c>
      <c r="C303" s="171"/>
      <c r="D303" s="30">
        <v>260965.6</v>
      </c>
      <c r="E303" s="30">
        <v>260965.6</v>
      </c>
      <c r="F303" s="30">
        <f>D303-E303</f>
        <v>0</v>
      </c>
      <c r="G303" s="30">
        <v>0</v>
      </c>
      <c r="H303" s="188"/>
      <c r="I303" s="108"/>
    </row>
    <row r="304" spans="1:9" ht="12.75">
      <c r="A304" s="228"/>
      <c r="B304" s="170" t="s">
        <v>265</v>
      </c>
      <c r="C304" s="171"/>
      <c r="D304" s="30">
        <v>15450.79</v>
      </c>
      <c r="E304" s="30">
        <v>15450.79</v>
      </c>
      <c r="F304" s="30">
        <f>D304-E304</f>
        <v>0</v>
      </c>
      <c r="G304" s="30">
        <v>0</v>
      </c>
      <c r="H304" s="186" t="s">
        <v>273</v>
      </c>
      <c r="I304" s="108"/>
    </row>
    <row r="305" spans="1:9" ht="13.5" thickBot="1">
      <c r="A305" s="229"/>
      <c r="B305" s="230" t="s">
        <v>77</v>
      </c>
      <c r="C305" s="231"/>
      <c r="D305" s="46">
        <f>SUM(D302:D304)</f>
        <v>4411399.91</v>
      </c>
      <c r="E305" s="46">
        <f>SUM(E302:E304)</f>
        <v>4411399.91</v>
      </c>
      <c r="F305" s="46">
        <f>D305-E305</f>
        <v>0</v>
      </c>
      <c r="G305" s="46">
        <v>0</v>
      </c>
      <c r="H305" s="187"/>
      <c r="I305" s="105" t="s">
        <v>195</v>
      </c>
    </row>
    <row r="306" spans="1:9" ht="12.75">
      <c r="A306" s="203" t="s">
        <v>247</v>
      </c>
      <c r="B306" s="209" t="s">
        <v>268</v>
      </c>
      <c r="C306" s="209"/>
      <c r="D306" s="31">
        <v>2470.01</v>
      </c>
      <c r="E306" s="31">
        <v>21321.96</v>
      </c>
      <c r="F306" s="32">
        <f aca="true" t="shared" si="0" ref="F306:F315">E306-D306</f>
        <v>18851.949999999997</v>
      </c>
      <c r="G306" s="31">
        <v>0</v>
      </c>
      <c r="H306" s="202" t="s">
        <v>270</v>
      </c>
      <c r="I306" s="109"/>
    </row>
    <row r="307" spans="1:9" ht="12.75">
      <c r="A307" s="204"/>
      <c r="B307" s="170" t="s">
        <v>269</v>
      </c>
      <c r="C307" s="170"/>
      <c r="D307" s="29">
        <v>25716.31</v>
      </c>
      <c r="E307" s="29">
        <v>30897.31</v>
      </c>
      <c r="F307" s="30">
        <f t="shared" si="0"/>
        <v>5181</v>
      </c>
      <c r="G307" s="29">
        <v>0</v>
      </c>
      <c r="H307" s="202"/>
      <c r="I307" s="109"/>
    </row>
    <row r="308" spans="1:9" ht="69.75" customHeight="1" thickBot="1">
      <c r="A308" s="205"/>
      <c r="B308" s="216" t="s">
        <v>77</v>
      </c>
      <c r="C308" s="216"/>
      <c r="D308" s="46">
        <f>SUM(D306:D307)</f>
        <v>28186.32</v>
      </c>
      <c r="E308" s="46">
        <f>SUM(E306:E307)</f>
        <v>52219.270000000004</v>
      </c>
      <c r="F308" s="46">
        <f t="shared" si="0"/>
        <v>24032.950000000004</v>
      </c>
      <c r="G308" s="45">
        <v>0</v>
      </c>
      <c r="H308" s="187"/>
      <c r="I308" s="106" t="s">
        <v>271</v>
      </c>
    </row>
    <row r="309" spans="1:9" ht="34.5" customHeight="1">
      <c r="A309" s="220" t="s">
        <v>274</v>
      </c>
      <c r="B309" s="217" t="s">
        <v>126</v>
      </c>
      <c r="C309" s="209"/>
      <c r="D309" s="31">
        <v>113254.45</v>
      </c>
      <c r="E309" s="31">
        <v>90331.15</v>
      </c>
      <c r="F309" s="32">
        <f t="shared" si="0"/>
        <v>-22923.300000000003</v>
      </c>
      <c r="G309" s="31">
        <v>0</v>
      </c>
      <c r="H309" s="93" t="s">
        <v>275</v>
      </c>
      <c r="I309" s="257" t="s">
        <v>277</v>
      </c>
    </row>
    <row r="310" spans="1:9" ht="12.75" customHeight="1">
      <c r="A310" s="221"/>
      <c r="B310" s="170" t="s">
        <v>79</v>
      </c>
      <c r="C310" s="170"/>
      <c r="D310" s="29">
        <v>170409.48</v>
      </c>
      <c r="E310" s="29">
        <v>171310.08</v>
      </c>
      <c r="F310" s="30">
        <f t="shared" si="0"/>
        <v>900.5999999999767</v>
      </c>
      <c r="G310" s="33">
        <v>17689.98</v>
      </c>
      <c r="H310" s="206" t="s">
        <v>191</v>
      </c>
      <c r="I310" s="258"/>
    </row>
    <row r="311" spans="1:9" ht="12.75">
      <c r="A311" s="221"/>
      <c r="B311" s="170" t="s">
        <v>80</v>
      </c>
      <c r="C311" s="170"/>
      <c r="D311" s="29">
        <v>127025.01</v>
      </c>
      <c r="E311" s="29">
        <v>127025.01</v>
      </c>
      <c r="F311" s="30">
        <f t="shared" si="0"/>
        <v>0</v>
      </c>
      <c r="G311" s="33">
        <v>0</v>
      </c>
      <c r="H311" s="207"/>
      <c r="I311" s="258"/>
    </row>
    <row r="312" spans="1:9" ht="12.75">
      <c r="A312" s="221"/>
      <c r="B312" s="170" t="s">
        <v>189</v>
      </c>
      <c r="C312" s="170"/>
      <c r="D312" s="29">
        <v>36852.81</v>
      </c>
      <c r="E312" s="29">
        <v>36852.81</v>
      </c>
      <c r="F312" s="30">
        <f t="shared" si="0"/>
        <v>0</v>
      </c>
      <c r="G312" s="33">
        <v>0</v>
      </c>
      <c r="H312" s="207"/>
      <c r="I312" s="258"/>
    </row>
    <row r="313" spans="1:9" ht="12.75">
      <c r="A313" s="221"/>
      <c r="B313" s="170" t="s">
        <v>122</v>
      </c>
      <c r="C313" s="170"/>
      <c r="D313" s="29">
        <v>2.06</v>
      </c>
      <c r="E313" s="29">
        <v>2.06</v>
      </c>
      <c r="F313" s="30">
        <f t="shared" si="0"/>
        <v>0</v>
      </c>
      <c r="G313" s="33">
        <v>0</v>
      </c>
      <c r="H313" s="207"/>
      <c r="I313" s="258"/>
    </row>
    <row r="314" spans="1:9" ht="12.75">
      <c r="A314" s="221"/>
      <c r="B314" s="91" t="s">
        <v>276</v>
      </c>
      <c r="C314" s="91"/>
      <c r="D314" s="29">
        <v>2987.33</v>
      </c>
      <c r="E314" s="29">
        <v>2987.33</v>
      </c>
      <c r="F314" s="30">
        <f t="shared" si="0"/>
        <v>0</v>
      </c>
      <c r="G314" s="33"/>
      <c r="H314" s="207"/>
      <c r="I314" s="258"/>
    </row>
    <row r="315" spans="1:9" ht="12.75" customHeight="1">
      <c r="A315" s="221"/>
      <c r="B315" s="239" t="s">
        <v>81</v>
      </c>
      <c r="C315" s="170"/>
      <c r="D315" s="29">
        <v>0</v>
      </c>
      <c r="E315" s="29">
        <v>0</v>
      </c>
      <c r="F315" s="30">
        <f t="shared" si="0"/>
        <v>0</v>
      </c>
      <c r="G315" s="29">
        <v>0</v>
      </c>
      <c r="H315" s="207"/>
      <c r="I315" s="258"/>
    </row>
    <row r="316" spans="1:9" ht="13.5" thickBot="1">
      <c r="A316" s="222"/>
      <c r="B316" s="216" t="s">
        <v>77</v>
      </c>
      <c r="C316" s="216"/>
      <c r="D316" s="45">
        <f>SUM(D309:D315)</f>
        <v>450531.14</v>
      </c>
      <c r="E316" s="45">
        <f>SUM(E309:E315)</f>
        <v>428508.44</v>
      </c>
      <c r="F316" s="45">
        <f>SUM(F309:F315)</f>
        <v>-22022.700000000026</v>
      </c>
      <c r="G316" s="45">
        <f>SUM(G309:G315)</f>
        <v>17689.98</v>
      </c>
      <c r="H316" s="208"/>
      <c r="I316" s="259"/>
    </row>
    <row r="317" spans="1:9" ht="12.75">
      <c r="A317" s="240" t="s">
        <v>82</v>
      </c>
      <c r="B317" s="237" t="s">
        <v>61</v>
      </c>
      <c r="C317" s="238"/>
      <c r="D317" s="55">
        <v>215096.6</v>
      </c>
      <c r="E317" s="56">
        <v>221095</v>
      </c>
      <c r="F317" s="57">
        <f>E317-D317</f>
        <v>5998.399999999994</v>
      </c>
      <c r="G317" s="58">
        <v>2322.41</v>
      </c>
      <c r="H317" s="125">
        <v>8320.81</v>
      </c>
      <c r="I317" s="133" t="s">
        <v>284</v>
      </c>
    </row>
    <row r="318" spans="1:9" ht="12.75">
      <c r="A318" s="241"/>
      <c r="B318" s="235" t="s">
        <v>169</v>
      </c>
      <c r="C318" s="236"/>
      <c r="D318" s="34">
        <v>45765</v>
      </c>
      <c r="E318" s="34">
        <v>46064</v>
      </c>
      <c r="F318" s="32">
        <f aca="true" t="shared" si="1" ref="F318:F333">E318-D318</f>
        <v>299</v>
      </c>
      <c r="G318" s="33">
        <v>0</v>
      </c>
      <c r="H318" s="104">
        <v>299</v>
      </c>
      <c r="I318" s="134" t="s">
        <v>190</v>
      </c>
    </row>
    <row r="319" spans="1:9" ht="12.75">
      <c r="A319" s="241"/>
      <c r="B319" s="235" t="s">
        <v>170</v>
      </c>
      <c r="C319" s="236"/>
      <c r="D319" s="34">
        <v>4435</v>
      </c>
      <c r="E319" s="34">
        <v>4435</v>
      </c>
      <c r="F319" s="32">
        <f t="shared" si="1"/>
        <v>0</v>
      </c>
      <c r="G319" s="33">
        <v>0</v>
      </c>
      <c r="H319" s="101">
        <v>0</v>
      </c>
      <c r="I319" s="135"/>
    </row>
    <row r="320" spans="1:9" ht="12.75">
      <c r="A320" s="241"/>
      <c r="B320" s="235" t="s">
        <v>171</v>
      </c>
      <c r="C320" s="236"/>
      <c r="D320" s="34">
        <v>4500</v>
      </c>
      <c r="E320" s="34">
        <v>4700</v>
      </c>
      <c r="F320" s="30">
        <f t="shared" si="1"/>
        <v>200</v>
      </c>
      <c r="G320" s="33">
        <v>0</v>
      </c>
      <c r="H320" s="104">
        <v>200</v>
      </c>
      <c r="I320" s="134" t="s">
        <v>190</v>
      </c>
    </row>
    <row r="321" spans="1:9" ht="12.75">
      <c r="A321" s="241"/>
      <c r="B321" s="235" t="s">
        <v>278</v>
      </c>
      <c r="C321" s="236"/>
      <c r="D321" s="34">
        <v>7922</v>
      </c>
      <c r="E321" s="34">
        <v>7922</v>
      </c>
      <c r="F321" s="30">
        <f t="shared" si="1"/>
        <v>0</v>
      </c>
      <c r="G321" s="33">
        <v>0</v>
      </c>
      <c r="H321" s="101">
        <v>0</v>
      </c>
      <c r="I321" s="135"/>
    </row>
    <row r="322" spans="1:9" ht="12.75">
      <c r="A322" s="241"/>
      <c r="B322" s="235" t="s">
        <v>64</v>
      </c>
      <c r="C322" s="236"/>
      <c r="D322" s="34">
        <v>4305.18</v>
      </c>
      <c r="E322" s="34">
        <v>4630</v>
      </c>
      <c r="F322" s="32">
        <f t="shared" si="1"/>
        <v>324.8199999999997</v>
      </c>
      <c r="G322" s="33">
        <v>0</v>
      </c>
      <c r="H322" s="127">
        <v>324.82</v>
      </c>
      <c r="I322" s="134" t="s">
        <v>190</v>
      </c>
    </row>
    <row r="323" spans="1:9" ht="12.75">
      <c r="A323" s="241"/>
      <c r="B323" s="235" t="s">
        <v>249</v>
      </c>
      <c r="C323" s="236"/>
      <c r="D323" s="34">
        <v>7178.79</v>
      </c>
      <c r="E323" s="34">
        <v>6272.28</v>
      </c>
      <c r="F323" s="30">
        <f t="shared" si="1"/>
        <v>-906.5100000000002</v>
      </c>
      <c r="G323" s="33">
        <v>906.51</v>
      </c>
      <c r="H323" s="101">
        <v>0</v>
      </c>
      <c r="I323" s="135"/>
    </row>
    <row r="324" spans="1:9" ht="12.75">
      <c r="A324" s="241"/>
      <c r="B324" s="235" t="s">
        <v>153</v>
      </c>
      <c r="C324" s="236"/>
      <c r="D324" s="34">
        <v>2807.08</v>
      </c>
      <c r="E324" s="34">
        <v>1921</v>
      </c>
      <c r="F324" s="30">
        <f t="shared" si="1"/>
        <v>-886.0799999999999</v>
      </c>
      <c r="G324" s="33">
        <v>7434.95</v>
      </c>
      <c r="H324" s="104">
        <v>6548.87</v>
      </c>
      <c r="I324" s="136" t="s">
        <v>190</v>
      </c>
    </row>
    <row r="325" spans="1:9" ht="12.75">
      <c r="A325" s="241"/>
      <c r="B325" s="235" t="s">
        <v>259</v>
      </c>
      <c r="C325" s="236"/>
      <c r="D325" s="34">
        <v>500</v>
      </c>
      <c r="E325" s="34">
        <v>5500</v>
      </c>
      <c r="F325" s="32">
        <f t="shared" si="1"/>
        <v>5000</v>
      </c>
      <c r="G325" s="33">
        <v>0</v>
      </c>
      <c r="H325" s="104">
        <v>5000</v>
      </c>
      <c r="I325" s="136" t="s">
        <v>190</v>
      </c>
    </row>
    <row r="326" spans="1:9" ht="12.75">
      <c r="A326" s="241"/>
      <c r="B326" s="92" t="s">
        <v>279</v>
      </c>
      <c r="C326" s="43"/>
      <c r="D326" s="34">
        <v>1119.92</v>
      </c>
      <c r="E326" s="34">
        <v>1792</v>
      </c>
      <c r="F326" s="30">
        <f t="shared" si="1"/>
        <v>672.0799999999999</v>
      </c>
      <c r="G326" s="33">
        <v>0</v>
      </c>
      <c r="H326" s="104">
        <v>672.08</v>
      </c>
      <c r="I326" s="136" t="s">
        <v>190</v>
      </c>
    </row>
    <row r="327" spans="1:9" ht="12.75">
      <c r="A327" s="241"/>
      <c r="B327" s="243" t="s">
        <v>172</v>
      </c>
      <c r="C327" s="244"/>
      <c r="D327" s="34">
        <v>1000</v>
      </c>
      <c r="E327" s="34">
        <v>1500</v>
      </c>
      <c r="F327" s="30">
        <f t="shared" si="1"/>
        <v>500</v>
      </c>
      <c r="G327" s="33">
        <v>0</v>
      </c>
      <c r="H327" s="104">
        <v>500</v>
      </c>
      <c r="I327" s="136" t="s">
        <v>190</v>
      </c>
    </row>
    <row r="328" spans="1:9" ht="12.75">
      <c r="A328" s="241"/>
      <c r="B328" s="82" t="s">
        <v>256</v>
      </c>
      <c r="C328" s="68"/>
      <c r="D328" s="41">
        <v>24159</v>
      </c>
      <c r="E328" s="41">
        <v>24159</v>
      </c>
      <c r="F328" s="30">
        <f t="shared" si="1"/>
        <v>0</v>
      </c>
      <c r="G328" s="42">
        <v>0</v>
      </c>
      <c r="H328" s="101">
        <v>0</v>
      </c>
      <c r="I328" s="135"/>
    </row>
    <row r="329" spans="1:9" ht="12.75">
      <c r="A329" s="241"/>
      <c r="B329" s="82" t="s">
        <v>280</v>
      </c>
      <c r="C329" s="68"/>
      <c r="D329" s="41">
        <v>6500</v>
      </c>
      <c r="E329" s="41">
        <v>6500</v>
      </c>
      <c r="F329" s="30">
        <f t="shared" si="1"/>
        <v>0</v>
      </c>
      <c r="G329" s="42">
        <v>0</v>
      </c>
      <c r="H329" s="126">
        <v>0</v>
      </c>
      <c r="I329" s="137"/>
    </row>
    <row r="330" spans="1:9" ht="12.75">
      <c r="A330" s="241"/>
      <c r="B330" s="82" t="s">
        <v>281</v>
      </c>
      <c r="C330" s="68"/>
      <c r="D330" s="41">
        <v>12798.42</v>
      </c>
      <c r="E330" s="41">
        <v>4399.42</v>
      </c>
      <c r="F330" s="32">
        <f t="shared" si="1"/>
        <v>-8399</v>
      </c>
      <c r="G330" s="42">
        <v>11735.47</v>
      </c>
      <c r="H330" s="104">
        <v>3336.47</v>
      </c>
      <c r="I330" s="136" t="s">
        <v>190</v>
      </c>
    </row>
    <row r="331" spans="1:9" ht="12.75">
      <c r="A331" s="241"/>
      <c r="B331" s="82" t="s">
        <v>282</v>
      </c>
      <c r="C331" s="68"/>
      <c r="D331" s="41">
        <v>568.13</v>
      </c>
      <c r="E331" s="41">
        <v>27445.6</v>
      </c>
      <c r="F331" s="30">
        <f t="shared" si="1"/>
        <v>26877.469999999998</v>
      </c>
      <c r="G331" s="42">
        <v>0</v>
      </c>
      <c r="H331" s="104">
        <v>26877.47</v>
      </c>
      <c r="I331" s="136" t="s">
        <v>190</v>
      </c>
    </row>
    <row r="332" spans="1:9" ht="16.5" customHeight="1">
      <c r="A332" s="241"/>
      <c r="B332" s="82" t="s">
        <v>283</v>
      </c>
      <c r="C332" s="68"/>
      <c r="D332" s="41">
        <v>11469.9</v>
      </c>
      <c r="E332" s="41">
        <v>11469.9</v>
      </c>
      <c r="F332" s="30">
        <f t="shared" si="1"/>
        <v>0</v>
      </c>
      <c r="G332" s="42">
        <v>0</v>
      </c>
      <c r="H332" s="101">
        <v>0</v>
      </c>
      <c r="I332" s="138"/>
    </row>
    <row r="333" spans="1:9" ht="24" customHeight="1" thickBot="1">
      <c r="A333" s="241"/>
      <c r="B333" s="82" t="s">
        <v>285</v>
      </c>
      <c r="C333" s="68"/>
      <c r="D333" s="41">
        <v>3279.11</v>
      </c>
      <c r="E333" s="41">
        <v>3279.11</v>
      </c>
      <c r="F333" s="32">
        <f t="shared" si="1"/>
        <v>0</v>
      </c>
      <c r="G333" s="42">
        <v>0</v>
      </c>
      <c r="H333" s="126">
        <v>0</v>
      </c>
      <c r="I333" s="139"/>
    </row>
    <row r="334" spans="1:9" ht="13.5" thickBot="1">
      <c r="A334" s="242"/>
      <c r="B334" s="216" t="s">
        <v>77</v>
      </c>
      <c r="C334" s="216"/>
      <c r="D334" s="45">
        <f>SUM(D317:D333)</f>
        <v>353404.12999999995</v>
      </c>
      <c r="E334" s="45">
        <f>SUM(E317:E333)</f>
        <v>383084.31</v>
      </c>
      <c r="F334" s="54">
        <f>E334-D334</f>
        <v>29680.18000000005</v>
      </c>
      <c r="G334" s="45">
        <f>SUM(G317:G333)</f>
        <v>22399.339999999997</v>
      </c>
      <c r="H334" s="140">
        <f>SUM(H317:H333)</f>
        <v>52079.520000000004</v>
      </c>
      <c r="I334" s="129"/>
    </row>
    <row r="335" spans="1:9" ht="28.5" customHeight="1" thickBot="1">
      <c r="A335" s="232" t="s">
        <v>83</v>
      </c>
      <c r="B335" s="233"/>
      <c r="C335" s="234"/>
      <c r="D335" s="130">
        <f>D305+D308+D316+D334</f>
        <v>5243521.5</v>
      </c>
      <c r="E335" s="130">
        <f>E305+E308+E316+E334</f>
        <v>5275211.93</v>
      </c>
      <c r="F335" s="131">
        <f>E335-D335</f>
        <v>31690.429999999702</v>
      </c>
      <c r="G335" s="130">
        <f>G305+G308+G316+G334</f>
        <v>40089.31999999999</v>
      </c>
      <c r="H335" s="132">
        <f>F335+G335</f>
        <v>71779.7499999997</v>
      </c>
      <c r="I335" s="128"/>
    </row>
    <row r="336" spans="2:9" ht="12.75">
      <c r="B336" s="35"/>
      <c r="C336" s="35"/>
      <c r="D336" s="28"/>
      <c r="E336" s="28"/>
      <c r="F336" s="28"/>
      <c r="G336" s="28"/>
      <c r="H336" s="27"/>
      <c r="I336" s="69"/>
    </row>
    <row r="337" spans="2:9" ht="12.75">
      <c r="B337" s="35"/>
      <c r="C337" s="35"/>
      <c r="D337" s="28"/>
      <c r="E337" s="28"/>
      <c r="F337" s="28"/>
      <c r="G337" s="28" t="s">
        <v>312</v>
      </c>
      <c r="H337" s="27"/>
      <c r="I337" s="69"/>
    </row>
    <row r="338" spans="2:9" ht="12.75">
      <c r="B338" s="35"/>
      <c r="C338" s="35"/>
      <c r="D338" s="28"/>
      <c r="E338" s="28"/>
      <c r="F338" s="28"/>
      <c r="G338" s="28"/>
      <c r="H338" s="27"/>
      <c r="I338" s="69"/>
    </row>
    <row r="339" spans="2:9" ht="12.75">
      <c r="B339" s="35"/>
      <c r="C339" s="35"/>
      <c r="D339" s="28"/>
      <c r="E339" s="28"/>
      <c r="F339" s="28"/>
      <c r="G339" s="28"/>
      <c r="H339" s="27"/>
      <c r="I339" s="69"/>
    </row>
    <row r="340" spans="2:9" ht="12.75">
      <c r="B340" s="35"/>
      <c r="C340" s="35"/>
      <c r="D340" s="28"/>
      <c r="E340" s="28"/>
      <c r="F340" s="28"/>
      <c r="G340" s="28"/>
      <c r="H340" s="27"/>
      <c r="I340" s="69"/>
    </row>
    <row r="341" spans="2:9" ht="12.75">
      <c r="B341" s="35"/>
      <c r="C341" s="35"/>
      <c r="D341" s="28"/>
      <c r="E341" s="28"/>
      <c r="F341" s="28"/>
      <c r="G341" s="28"/>
      <c r="H341" s="27"/>
      <c r="I341" s="69"/>
    </row>
    <row r="342" spans="1:9" s="22" customFormat="1" ht="18.75" customHeight="1">
      <c r="A342" s="167" t="s">
        <v>286</v>
      </c>
      <c r="B342" s="168"/>
      <c r="C342" s="168"/>
      <c r="D342" s="168"/>
      <c r="E342" s="168"/>
      <c r="F342" s="168"/>
      <c r="G342" s="168"/>
      <c r="H342" s="169"/>
      <c r="I342" s="70"/>
    </row>
    <row r="343" spans="1:9" ht="18" customHeight="1">
      <c r="A343" s="144" t="s">
        <v>147</v>
      </c>
      <c r="B343" s="148"/>
      <c r="C343" s="148"/>
      <c r="D343" s="148"/>
      <c r="E343" s="149"/>
      <c r="F343" s="36" t="s">
        <v>84</v>
      </c>
      <c r="G343" s="36" t="s">
        <v>85</v>
      </c>
      <c r="H343" s="36" t="s">
        <v>74</v>
      </c>
      <c r="I343" s="69"/>
    </row>
    <row r="344" spans="1:9" ht="12.75">
      <c r="A344" s="245" t="s">
        <v>314</v>
      </c>
      <c r="B344" s="246"/>
      <c r="C344" s="246"/>
      <c r="D344" s="246"/>
      <c r="E344" s="247"/>
      <c r="F344" s="84" t="s">
        <v>86</v>
      </c>
      <c r="G344" s="50">
        <v>1401.25</v>
      </c>
      <c r="H344" s="85" t="s">
        <v>290</v>
      </c>
      <c r="I344" s="69"/>
    </row>
    <row r="345" spans="1:9" ht="12.75">
      <c r="A345" s="245" t="s">
        <v>327</v>
      </c>
      <c r="B345" s="246"/>
      <c r="C345" s="246"/>
      <c r="D345" s="246"/>
      <c r="E345" s="247"/>
      <c r="F345" s="84" t="s">
        <v>291</v>
      </c>
      <c r="G345" s="50">
        <v>8089</v>
      </c>
      <c r="H345" s="85" t="s">
        <v>292</v>
      </c>
      <c r="I345" s="69"/>
    </row>
    <row r="346" spans="1:9" ht="12.75">
      <c r="A346" s="245" t="s">
        <v>324</v>
      </c>
      <c r="B346" s="246"/>
      <c r="C346" s="246"/>
      <c r="D346" s="246"/>
      <c r="E346" s="247"/>
      <c r="F346" s="84" t="s">
        <v>86</v>
      </c>
      <c r="G346" s="50">
        <v>224.83</v>
      </c>
      <c r="H346" s="85" t="s">
        <v>294</v>
      </c>
      <c r="I346" s="69"/>
    </row>
    <row r="347" spans="1:9" ht="12.75">
      <c r="A347" s="83" t="s">
        <v>325</v>
      </c>
      <c r="B347" s="64"/>
      <c r="C347" s="64"/>
      <c r="D347" s="64"/>
      <c r="E347" s="65"/>
      <c r="F347" s="84" t="s">
        <v>86</v>
      </c>
      <c r="G347" s="50">
        <v>44.23</v>
      </c>
      <c r="H347" s="85" t="s">
        <v>123</v>
      </c>
      <c r="I347" s="69"/>
    </row>
    <row r="348" spans="1:9" ht="12.75">
      <c r="A348" s="245" t="s">
        <v>308</v>
      </c>
      <c r="B348" s="255"/>
      <c r="C348" s="255"/>
      <c r="D348" s="255"/>
      <c r="E348" s="256"/>
      <c r="F348" s="84" t="s">
        <v>86</v>
      </c>
      <c r="G348" s="50">
        <v>172.22</v>
      </c>
      <c r="H348" s="85" t="s">
        <v>192</v>
      </c>
      <c r="I348" s="69"/>
    </row>
    <row r="349" spans="1:9" ht="12.75">
      <c r="A349" s="245" t="s">
        <v>308</v>
      </c>
      <c r="B349" s="246"/>
      <c r="C349" s="246"/>
      <c r="D349" s="246"/>
      <c r="E349" s="247"/>
      <c r="F349" s="84" t="s">
        <v>86</v>
      </c>
      <c r="G349" s="50">
        <v>172.22</v>
      </c>
      <c r="H349" s="85" t="s">
        <v>124</v>
      </c>
      <c r="I349" s="69"/>
    </row>
    <row r="350" spans="1:9" ht="12.75">
      <c r="A350" s="83" t="s">
        <v>320</v>
      </c>
      <c r="B350" s="64"/>
      <c r="C350" s="64"/>
      <c r="D350" s="64"/>
      <c r="E350" s="65"/>
      <c r="F350" s="84" t="s">
        <v>86</v>
      </c>
      <c r="G350" s="50">
        <v>99.6</v>
      </c>
      <c r="H350" s="85" t="s">
        <v>296</v>
      </c>
      <c r="I350" s="69"/>
    </row>
    <row r="351" spans="1:9" ht="12.75">
      <c r="A351" s="83" t="s">
        <v>321</v>
      </c>
      <c r="B351" s="64"/>
      <c r="C351" s="64"/>
      <c r="D351" s="64"/>
      <c r="E351" s="65"/>
      <c r="F351" s="84" t="s">
        <v>86</v>
      </c>
      <c r="G351" s="50">
        <v>170.8</v>
      </c>
      <c r="H351" s="85" t="s">
        <v>297</v>
      </c>
      <c r="I351" s="69"/>
    </row>
    <row r="352" spans="1:9" ht="12.75">
      <c r="A352" s="83" t="s">
        <v>313</v>
      </c>
      <c r="B352" s="64"/>
      <c r="C352" s="64"/>
      <c r="D352" s="64"/>
      <c r="E352" s="65"/>
      <c r="F352" s="84" t="s">
        <v>194</v>
      </c>
      <c r="G352" s="50">
        <v>843.75</v>
      </c>
      <c r="H352" s="85" t="s">
        <v>298</v>
      </c>
      <c r="I352" s="69"/>
    </row>
    <row r="353" spans="1:9" ht="12.75">
      <c r="A353" s="83" t="s">
        <v>319</v>
      </c>
      <c r="B353" s="64"/>
      <c r="C353" s="64"/>
      <c r="D353" s="64"/>
      <c r="E353" s="65"/>
      <c r="F353" s="84" t="s">
        <v>299</v>
      </c>
      <c r="G353" s="50">
        <v>856</v>
      </c>
      <c r="H353" s="85" t="s">
        <v>300</v>
      </c>
      <c r="I353" s="69"/>
    </row>
    <row r="354" spans="1:9" ht="12.75">
      <c r="A354" s="83" t="s">
        <v>322</v>
      </c>
      <c r="B354" s="64"/>
      <c r="C354" s="64"/>
      <c r="D354" s="64"/>
      <c r="E354" s="65"/>
      <c r="F354" s="84" t="s">
        <v>86</v>
      </c>
      <c r="G354" s="50">
        <v>279</v>
      </c>
      <c r="H354" s="85" t="s">
        <v>300</v>
      </c>
      <c r="I354" s="69"/>
    </row>
    <row r="355" spans="1:9" ht="12.75">
      <c r="A355" s="83" t="s">
        <v>323</v>
      </c>
      <c r="B355" s="64"/>
      <c r="C355" s="64"/>
      <c r="D355" s="64"/>
      <c r="E355" s="65"/>
      <c r="F355" s="84" t="s">
        <v>301</v>
      </c>
      <c r="G355" s="50">
        <v>425.91</v>
      </c>
      <c r="H355" s="85" t="s">
        <v>303</v>
      </c>
      <c r="I355" s="69"/>
    </row>
    <row r="356" spans="1:9" ht="12.75">
      <c r="A356" s="83" t="s">
        <v>309</v>
      </c>
      <c r="B356" s="64"/>
      <c r="C356" s="64"/>
      <c r="D356" s="64"/>
      <c r="E356" s="65"/>
      <c r="F356" s="84" t="s">
        <v>301</v>
      </c>
      <c r="G356" s="50">
        <v>239</v>
      </c>
      <c r="H356" s="85" t="s">
        <v>310</v>
      </c>
      <c r="I356" s="69"/>
    </row>
    <row r="357" spans="1:9" ht="12.75">
      <c r="A357" s="83" t="s">
        <v>306</v>
      </c>
      <c r="B357" s="64"/>
      <c r="C357" s="64"/>
      <c r="D357" s="64"/>
      <c r="E357" s="65"/>
      <c r="F357" s="84" t="s">
        <v>307</v>
      </c>
      <c r="G357" s="30">
        <v>4205.18</v>
      </c>
      <c r="H357" s="85" t="s">
        <v>298</v>
      </c>
      <c r="I357" s="69"/>
    </row>
    <row r="358" spans="1:9" ht="12.75">
      <c r="A358" s="83"/>
      <c r="B358" s="64"/>
      <c r="C358" s="64"/>
      <c r="D358" s="64"/>
      <c r="E358" s="65"/>
      <c r="F358" s="84"/>
      <c r="G358" s="50"/>
      <c r="H358" s="85"/>
      <c r="I358" s="69"/>
    </row>
    <row r="359" spans="1:9" ht="12.75">
      <c r="A359" s="248" t="s">
        <v>87</v>
      </c>
      <c r="B359" s="249"/>
      <c r="C359" s="249"/>
      <c r="D359" s="249"/>
      <c r="E359" s="249"/>
      <c r="F359" s="250"/>
      <c r="G359" s="44">
        <f>SUM(G344:G358)</f>
        <v>17222.989999999998</v>
      </c>
      <c r="H359" s="51"/>
      <c r="I359" s="69"/>
    </row>
    <row r="360" spans="1:9" ht="12.75">
      <c r="A360" s="245" t="s">
        <v>295</v>
      </c>
      <c r="B360" s="246"/>
      <c r="C360" s="246"/>
      <c r="D360" s="246"/>
      <c r="E360" s="246"/>
      <c r="F360" s="246"/>
      <c r="G360" s="246"/>
      <c r="H360" s="247"/>
      <c r="I360" s="69"/>
    </row>
    <row r="361" spans="1:9" ht="12.75">
      <c r="A361" s="252"/>
      <c r="B361" s="253"/>
      <c r="C361" s="253"/>
      <c r="D361" s="253"/>
      <c r="E361" s="254"/>
      <c r="F361" s="51"/>
      <c r="G361" s="50"/>
      <c r="H361" s="51"/>
      <c r="I361" s="69"/>
    </row>
    <row r="362" spans="1:9" ht="12.75">
      <c r="A362" s="245" t="s">
        <v>326</v>
      </c>
      <c r="B362" s="246"/>
      <c r="C362" s="246"/>
      <c r="D362" s="246"/>
      <c r="E362" s="247"/>
      <c r="F362" s="84" t="s">
        <v>86</v>
      </c>
      <c r="G362" s="50">
        <v>100</v>
      </c>
      <c r="H362" s="85" t="s">
        <v>193</v>
      </c>
      <c r="I362" s="69"/>
    </row>
    <row r="363" spans="1:9" ht="12.75">
      <c r="A363" s="245" t="s">
        <v>315</v>
      </c>
      <c r="B363" s="255"/>
      <c r="C363" s="255"/>
      <c r="D363" s="255"/>
      <c r="E363" s="256"/>
      <c r="F363" s="84" t="s">
        <v>86</v>
      </c>
      <c r="G363" s="50">
        <v>450</v>
      </c>
      <c r="H363" s="85" t="s">
        <v>287</v>
      </c>
      <c r="I363" s="69"/>
    </row>
    <row r="364" spans="1:9" ht="12.75">
      <c r="A364" s="245" t="s">
        <v>316</v>
      </c>
      <c r="B364" s="255"/>
      <c r="C364" s="255"/>
      <c r="D364" s="255"/>
      <c r="E364" s="256"/>
      <c r="F364" s="84" t="s">
        <v>288</v>
      </c>
      <c r="G364" s="50">
        <v>4860</v>
      </c>
      <c r="H364" s="85" t="s">
        <v>123</v>
      </c>
      <c r="I364" s="69"/>
    </row>
    <row r="365" spans="1:9" ht="12.75">
      <c r="A365" s="83" t="s">
        <v>317</v>
      </c>
      <c r="B365" s="64"/>
      <c r="C365" s="64"/>
      <c r="D365" s="64"/>
      <c r="E365" s="65"/>
      <c r="F365" s="84" t="s">
        <v>289</v>
      </c>
      <c r="G365" s="50">
        <v>1500</v>
      </c>
      <c r="H365" s="85" t="s">
        <v>123</v>
      </c>
      <c r="I365" s="69"/>
    </row>
    <row r="366" spans="1:9" ht="12.75">
      <c r="A366" s="260" t="s">
        <v>328</v>
      </c>
      <c r="B366" s="243"/>
      <c r="C366" s="243"/>
      <c r="D366" s="243"/>
      <c r="E366" s="244"/>
      <c r="F366" s="84" t="s">
        <v>293</v>
      </c>
      <c r="G366" s="50">
        <v>4059.42</v>
      </c>
      <c r="H366" s="85" t="s">
        <v>292</v>
      </c>
      <c r="I366" s="69"/>
    </row>
    <row r="367" spans="1:9" ht="12.75">
      <c r="A367" s="245" t="s">
        <v>330</v>
      </c>
      <c r="B367" s="255"/>
      <c r="C367" s="255"/>
      <c r="D367" s="255"/>
      <c r="E367" s="256"/>
      <c r="F367" s="84" t="s">
        <v>86</v>
      </c>
      <c r="G367" s="50">
        <v>1449.9</v>
      </c>
      <c r="H367" s="85" t="s">
        <v>123</v>
      </c>
      <c r="I367" s="69"/>
    </row>
    <row r="368" spans="1:9" ht="12.75">
      <c r="A368" s="245" t="s">
        <v>311</v>
      </c>
      <c r="B368" s="255"/>
      <c r="C368" s="255"/>
      <c r="D368" s="255"/>
      <c r="E368" s="256"/>
      <c r="F368" s="84" t="s">
        <v>86</v>
      </c>
      <c r="G368" s="50">
        <v>189.05</v>
      </c>
      <c r="H368" s="85" t="s">
        <v>123</v>
      </c>
      <c r="I368" s="69"/>
    </row>
    <row r="369" spans="1:9" ht="12.75">
      <c r="A369" s="83" t="s">
        <v>302</v>
      </c>
      <c r="B369" s="113"/>
      <c r="C369" s="113"/>
      <c r="D369" s="113"/>
      <c r="E369" s="114"/>
      <c r="F369" s="84" t="s">
        <v>301</v>
      </c>
      <c r="G369" s="50">
        <v>8000</v>
      </c>
      <c r="H369" s="85" t="s">
        <v>303</v>
      </c>
      <c r="I369" s="69"/>
    </row>
    <row r="370" spans="1:9" ht="12.75">
      <c r="A370" s="83" t="s">
        <v>329</v>
      </c>
      <c r="B370" s="113"/>
      <c r="C370" s="113"/>
      <c r="D370" s="113"/>
      <c r="E370" s="114"/>
      <c r="F370" s="84" t="s">
        <v>86</v>
      </c>
      <c r="G370" s="50">
        <v>50</v>
      </c>
      <c r="H370" s="85" t="s">
        <v>305</v>
      </c>
      <c r="I370" s="69"/>
    </row>
    <row r="371" spans="1:9" ht="12.75">
      <c r="A371" s="245"/>
      <c r="B371" s="255"/>
      <c r="C371" s="255"/>
      <c r="D371" s="255"/>
      <c r="E371" s="256"/>
      <c r="F371" s="84"/>
      <c r="G371" s="50"/>
      <c r="H371" s="85"/>
      <c r="I371" s="69"/>
    </row>
    <row r="372" spans="1:9" ht="12.75">
      <c r="A372" s="248" t="s">
        <v>125</v>
      </c>
      <c r="B372" s="249"/>
      <c r="C372" s="249"/>
      <c r="D372" s="249"/>
      <c r="E372" s="249"/>
      <c r="F372" s="250"/>
      <c r="G372" s="44">
        <f>SUM(G362:G371)</f>
        <v>20658.37</v>
      </c>
      <c r="H372" s="51"/>
      <c r="I372" s="69"/>
    </row>
    <row r="373" spans="1:9" ht="12.75">
      <c r="A373" s="252"/>
      <c r="B373" s="253"/>
      <c r="C373" s="253"/>
      <c r="D373" s="253"/>
      <c r="E373" s="254"/>
      <c r="F373" s="51"/>
      <c r="G373" s="50"/>
      <c r="H373" s="51"/>
      <c r="I373" s="69"/>
    </row>
    <row r="374" spans="1:9" ht="12.75">
      <c r="A374" s="83" t="s">
        <v>318</v>
      </c>
      <c r="B374" s="66"/>
      <c r="C374" s="66"/>
      <c r="D374" s="66"/>
      <c r="E374" s="67"/>
      <c r="F374" s="84" t="s">
        <v>304</v>
      </c>
      <c r="G374" s="50">
        <v>158430.07</v>
      </c>
      <c r="H374" s="85"/>
      <c r="I374" s="69"/>
    </row>
    <row r="375" spans="1:9" ht="12.75">
      <c r="A375" s="63" t="s">
        <v>154</v>
      </c>
      <c r="B375" s="86"/>
      <c r="C375" s="86"/>
      <c r="D375" s="86"/>
      <c r="E375" s="87"/>
      <c r="F375" s="51"/>
      <c r="G375" s="44">
        <v>158430.07</v>
      </c>
      <c r="H375" s="51"/>
      <c r="I375" s="69"/>
    </row>
    <row r="376" spans="1:9" ht="12.75">
      <c r="A376" s="251"/>
      <c r="B376" s="246"/>
      <c r="C376" s="246"/>
      <c r="D376" s="246"/>
      <c r="E376" s="247"/>
      <c r="F376" s="51"/>
      <c r="G376" s="50"/>
      <c r="H376" s="51"/>
      <c r="I376" s="69"/>
    </row>
    <row r="377" spans="1:9" ht="12.75">
      <c r="A377" s="248" t="s">
        <v>196</v>
      </c>
      <c r="B377" s="249"/>
      <c r="C377" s="249"/>
      <c r="D377" s="249"/>
      <c r="E377" s="250"/>
      <c r="F377" s="51"/>
      <c r="G377" s="44">
        <f>G359+G372+G375</f>
        <v>196311.43</v>
      </c>
      <c r="H377" s="51"/>
      <c r="I377" s="69"/>
    </row>
    <row r="378" ht="12.75">
      <c r="I378" s="69"/>
    </row>
    <row r="379" ht="12.75">
      <c r="I379" s="69"/>
    </row>
    <row r="380" ht="12.75">
      <c r="I380" s="69"/>
    </row>
    <row r="381" ht="12.75">
      <c r="I381" s="69"/>
    </row>
    <row r="382" spans="1:9" s="22" customFormat="1" ht="18.75" customHeight="1">
      <c r="A382" s="167" t="s">
        <v>333</v>
      </c>
      <c r="B382" s="168"/>
      <c r="C382" s="168"/>
      <c r="D382" s="168"/>
      <c r="E382" s="168"/>
      <c r="F382" s="168"/>
      <c r="G382" s="168"/>
      <c r="H382" s="169"/>
      <c r="I382" s="70"/>
    </row>
    <row r="383" spans="1:9" ht="21.75" customHeight="1">
      <c r="A383" s="144" t="s">
        <v>197</v>
      </c>
      <c r="B383" s="148"/>
      <c r="C383" s="148"/>
      <c r="D383" s="148"/>
      <c r="E383" s="149"/>
      <c r="F383" s="36" t="s">
        <v>88</v>
      </c>
      <c r="G383" s="36" t="s">
        <v>3</v>
      </c>
      <c r="H383" s="36" t="s">
        <v>74</v>
      </c>
      <c r="I383" s="69"/>
    </row>
    <row r="384" spans="1:9" ht="12.75">
      <c r="A384" s="245" t="s">
        <v>331</v>
      </c>
      <c r="B384" s="246"/>
      <c r="C384" s="246"/>
      <c r="D384" s="246"/>
      <c r="E384" s="247"/>
      <c r="F384" s="84" t="s">
        <v>332</v>
      </c>
      <c r="G384" s="50">
        <v>39850</v>
      </c>
      <c r="H384" s="84"/>
      <c r="I384" s="69"/>
    </row>
    <row r="385" spans="1:9" ht="12.75">
      <c r="A385" s="83"/>
      <c r="B385" s="64"/>
      <c r="C385" s="64"/>
      <c r="D385" s="64"/>
      <c r="E385" s="64"/>
      <c r="F385" s="141"/>
      <c r="G385" s="50"/>
      <c r="H385" s="84"/>
      <c r="I385" s="69"/>
    </row>
    <row r="386" spans="1:9" ht="12.75">
      <c r="A386" s="248" t="s">
        <v>334</v>
      </c>
      <c r="B386" s="249"/>
      <c r="C386" s="249"/>
      <c r="D386" s="249"/>
      <c r="E386" s="249"/>
      <c r="F386" s="250"/>
      <c r="G386" s="44">
        <f>SUM(G382:G384)</f>
        <v>39850</v>
      </c>
      <c r="H386" s="51"/>
      <c r="I386" s="69"/>
    </row>
    <row r="387" spans="1:9" ht="12.75">
      <c r="A387" s="47"/>
      <c r="B387" s="47"/>
      <c r="C387" s="47"/>
      <c r="D387" s="47"/>
      <c r="E387" s="47"/>
      <c r="F387" s="47"/>
      <c r="G387" s="49"/>
      <c r="H387" s="48"/>
      <c r="I387" s="69"/>
    </row>
    <row r="388" spans="1:9" ht="12.75">
      <c r="A388" s="47"/>
      <c r="B388" s="47"/>
      <c r="C388" s="47"/>
      <c r="D388" s="47"/>
      <c r="E388" s="47"/>
      <c r="F388" s="47"/>
      <c r="G388" s="49"/>
      <c r="H388" s="48"/>
      <c r="I388" s="69"/>
    </row>
    <row r="389" spans="1:9" ht="12.75">
      <c r="A389" s="47"/>
      <c r="B389" s="47"/>
      <c r="C389" s="47"/>
      <c r="D389" s="47"/>
      <c r="E389" s="47"/>
      <c r="F389" s="47"/>
      <c r="G389" s="49"/>
      <c r="H389" s="48"/>
      <c r="I389" s="69"/>
    </row>
    <row r="390" spans="1:9" ht="12.75">
      <c r="A390" s="47"/>
      <c r="B390" s="47"/>
      <c r="C390" s="47"/>
      <c r="D390" s="47"/>
      <c r="E390" s="47"/>
      <c r="F390" s="47"/>
      <c r="G390" s="49"/>
      <c r="H390" s="48"/>
      <c r="I390" s="69"/>
    </row>
    <row r="391" spans="1:9" ht="12.75">
      <c r="A391" s="47"/>
      <c r="B391" s="47"/>
      <c r="C391" s="47"/>
      <c r="D391" s="47"/>
      <c r="E391" s="47"/>
      <c r="F391" s="47"/>
      <c r="G391" s="49"/>
      <c r="H391" s="48"/>
      <c r="I391" s="69"/>
    </row>
    <row r="392" spans="1:9" ht="12.75">
      <c r="A392" s="47"/>
      <c r="B392" s="47"/>
      <c r="C392" s="47"/>
      <c r="D392" s="47"/>
      <c r="E392" s="47"/>
      <c r="F392" s="47"/>
      <c r="G392" s="49"/>
      <c r="H392" s="48"/>
      <c r="I392" s="69"/>
    </row>
    <row r="393" spans="1:9" ht="12.75">
      <c r="A393" s="47"/>
      <c r="B393" s="47"/>
      <c r="C393" s="47"/>
      <c r="D393" s="47"/>
      <c r="E393" s="47"/>
      <c r="F393" s="47"/>
      <c r="G393" s="49"/>
      <c r="H393" s="48"/>
      <c r="I393" s="69"/>
    </row>
    <row r="394" spans="1:9" ht="12.75">
      <c r="A394" s="47"/>
      <c r="B394" s="47"/>
      <c r="C394" s="47"/>
      <c r="D394" s="47"/>
      <c r="E394" s="47"/>
      <c r="F394" s="47"/>
      <c r="G394" s="49"/>
      <c r="H394" s="48"/>
      <c r="I394" s="69"/>
    </row>
    <row r="395" spans="1:9" s="22" customFormat="1" ht="18.75" customHeight="1">
      <c r="A395" s="37"/>
      <c r="B395" s="144" t="s">
        <v>148</v>
      </c>
      <c r="C395" s="148"/>
      <c r="D395" s="148"/>
      <c r="E395" s="148"/>
      <c r="F395" s="148"/>
      <c r="G395" s="148"/>
      <c r="H395" s="148"/>
      <c r="I395" s="149"/>
    </row>
    <row r="396" spans="2:9" ht="12.75" customHeight="1">
      <c r="B396" s="144" t="s">
        <v>66</v>
      </c>
      <c r="C396" s="148"/>
      <c r="D396" s="148"/>
      <c r="E396" s="148"/>
      <c r="F396" s="149"/>
      <c r="G396" s="73" t="s">
        <v>198</v>
      </c>
      <c r="H396" s="73" t="s">
        <v>338</v>
      </c>
      <c r="I396" s="142" t="s">
        <v>339</v>
      </c>
    </row>
    <row r="397" spans="2:9" ht="12.75">
      <c r="B397" s="150" t="s">
        <v>89</v>
      </c>
      <c r="C397" s="162"/>
      <c r="D397" s="162"/>
      <c r="E397" s="162"/>
      <c r="F397" s="163"/>
      <c r="G397" s="88">
        <v>4538.37</v>
      </c>
      <c r="H397" s="88">
        <v>3930.69</v>
      </c>
      <c r="I397" s="143">
        <v>2250.45</v>
      </c>
    </row>
    <row r="398" spans="2:9" ht="12.75">
      <c r="B398" s="150" t="s">
        <v>127</v>
      </c>
      <c r="C398" s="162"/>
      <c r="D398" s="162"/>
      <c r="E398" s="162"/>
      <c r="F398" s="163"/>
      <c r="G398" s="88">
        <v>889.96</v>
      </c>
      <c r="H398" s="88">
        <v>610</v>
      </c>
      <c r="I398" s="143">
        <v>68.75</v>
      </c>
    </row>
    <row r="399" spans="2:9" ht="12.75">
      <c r="B399" s="150" t="s">
        <v>128</v>
      </c>
      <c r="C399" s="162"/>
      <c r="D399" s="162"/>
      <c r="E399" s="162"/>
      <c r="F399" s="163"/>
      <c r="G399" s="88">
        <v>1974</v>
      </c>
      <c r="H399" s="88">
        <v>1689</v>
      </c>
      <c r="I399" s="143">
        <v>1555.95</v>
      </c>
    </row>
    <row r="400" spans="2:9" ht="12.75">
      <c r="B400" s="150" t="s">
        <v>337</v>
      </c>
      <c r="C400" s="162"/>
      <c r="D400" s="162"/>
      <c r="E400" s="162"/>
      <c r="F400" s="163"/>
      <c r="G400" s="88">
        <v>136.05</v>
      </c>
      <c r="H400" s="88">
        <v>269.2</v>
      </c>
      <c r="I400" s="143">
        <v>1568.75</v>
      </c>
    </row>
    <row r="401" spans="2:9" ht="12.75">
      <c r="B401" s="150" t="s">
        <v>129</v>
      </c>
      <c r="C401" s="162"/>
      <c r="D401" s="162"/>
      <c r="E401" s="162"/>
      <c r="F401" s="163"/>
      <c r="G401" s="88">
        <v>4475.28</v>
      </c>
      <c r="H401" s="88">
        <v>4918.27</v>
      </c>
      <c r="I401" s="143">
        <v>6599.85</v>
      </c>
    </row>
    <row r="402" spans="2:9" ht="12.75">
      <c r="B402" s="150" t="s">
        <v>90</v>
      </c>
      <c r="C402" s="162"/>
      <c r="D402" s="162"/>
      <c r="E402" s="162"/>
      <c r="F402" s="163"/>
      <c r="G402" s="88">
        <v>10113.69</v>
      </c>
      <c r="H402" s="88">
        <v>11614.22</v>
      </c>
      <c r="I402" s="143">
        <v>8094.05</v>
      </c>
    </row>
    <row r="403" spans="2:9" ht="12.75">
      <c r="B403" s="150" t="s">
        <v>92</v>
      </c>
      <c r="C403" s="162"/>
      <c r="D403" s="162"/>
      <c r="E403" s="162"/>
      <c r="F403" s="163"/>
      <c r="G403" s="88">
        <v>3257.39</v>
      </c>
      <c r="H403" s="88">
        <v>3435.67</v>
      </c>
      <c r="I403" s="143">
        <v>2406.66</v>
      </c>
    </row>
    <row r="404" spans="2:9" ht="12.75">
      <c r="B404" s="150" t="s">
        <v>91</v>
      </c>
      <c r="C404" s="162"/>
      <c r="D404" s="162"/>
      <c r="E404" s="162"/>
      <c r="F404" s="163"/>
      <c r="G404" s="88">
        <v>11597.77</v>
      </c>
      <c r="H404" s="88">
        <v>9070.86</v>
      </c>
      <c r="I404" s="143">
        <v>10629.16</v>
      </c>
    </row>
    <row r="405" spans="2:9" ht="12.75">
      <c r="B405" s="150" t="s">
        <v>130</v>
      </c>
      <c r="C405" s="162"/>
      <c r="D405" s="162"/>
      <c r="E405" s="162"/>
      <c r="F405" s="163"/>
      <c r="G405" s="88">
        <v>8307.38</v>
      </c>
      <c r="H405" s="88">
        <v>10911.38</v>
      </c>
      <c r="I405" s="143">
        <v>6622.51</v>
      </c>
    </row>
    <row r="406" spans="2:9" ht="12.75">
      <c r="B406" s="150" t="s">
        <v>131</v>
      </c>
      <c r="C406" s="162"/>
      <c r="D406" s="162"/>
      <c r="E406" s="162"/>
      <c r="F406" s="163"/>
      <c r="G406" s="88">
        <v>214449.32</v>
      </c>
      <c r="H406" s="88">
        <v>229433.03</v>
      </c>
      <c r="I406" s="143">
        <v>200706.97</v>
      </c>
    </row>
    <row r="407" spans="2:9" ht="12.75">
      <c r="B407" s="150" t="s">
        <v>132</v>
      </c>
      <c r="C407" s="162"/>
      <c r="D407" s="162"/>
      <c r="E407" s="162"/>
      <c r="F407" s="163"/>
      <c r="G407" s="88">
        <v>8112.3</v>
      </c>
      <c r="H407" s="88">
        <v>9929.25</v>
      </c>
      <c r="I407" s="143">
        <v>14389.63</v>
      </c>
    </row>
    <row r="408" spans="2:9" ht="12.75">
      <c r="B408" s="150" t="s">
        <v>133</v>
      </c>
      <c r="C408" s="162"/>
      <c r="D408" s="162"/>
      <c r="E408" s="162"/>
      <c r="F408" s="163"/>
      <c r="G408" s="88">
        <v>31953.06</v>
      </c>
      <c r="H408" s="88">
        <v>31542.41</v>
      </c>
      <c r="I408" s="143">
        <v>38633.13</v>
      </c>
    </row>
    <row r="409" spans="2:9" ht="12.75">
      <c r="B409" s="150" t="s">
        <v>134</v>
      </c>
      <c r="C409" s="162"/>
      <c r="D409" s="162"/>
      <c r="E409" s="162"/>
      <c r="F409" s="163"/>
      <c r="G409" s="88">
        <v>109667.65</v>
      </c>
      <c r="H409" s="88">
        <v>71499.63</v>
      </c>
      <c r="I409" s="143">
        <v>85922.87</v>
      </c>
    </row>
    <row r="410" spans="2:9" ht="12.75">
      <c r="B410" s="150" t="s">
        <v>135</v>
      </c>
      <c r="C410" s="162"/>
      <c r="D410" s="162"/>
      <c r="E410" s="162"/>
      <c r="F410" s="163"/>
      <c r="G410" s="88">
        <v>2527.07</v>
      </c>
      <c r="H410" s="88">
        <v>3601.1</v>
      </c>
      <c r="I410" s="143">
        <v>2469.01</v>
      </c>
    </row>
    <row r="411" spans="2:9" ht="12.75">
      <c r="B411" s="150" t="s">
        <v>199</v>
      </c>
      <c r="C411" s="162"/>
      <c r="D411" s="162"/>
      <c r="E411" s="162"/>
      <c r="F411" s="163"/>
      <c r="G411" s="88">
        <v>6497.95</v>
      </c>
      <c r="H411" s="88">
        <v>3959.6</v>
      </c>
      <c r="I411" s="143">
        <v>37349.38</v>
      </c>
    </row>
    <row r="412" spans="2:9" ht="12.75">
      <c r="B412" s="150" t="s">
        <v>200</v>
      </c>
      <c r="C412" s="151"/>
      <c r="D412" s="151"/>
      <c r="E412" s="151"/>
      <c r="F412" s="152"/>
      <c r="G412" s="88">
        <v>5040.47</v>
      </c>
      <c r="H412" s="88">
        <v>6492.28</v>
      </c>
      <c r="I412" s="143">
        <v>0</v>
      </c>
    </row>
    <row r="413" spans="2:9" ht="12.75">
      <c r="B413" s="150" t="s">
        <v>144</v>
      </c>
      <c r="C413" s="162"/>
      <c r="D413" s="162"/>
      <c r="E413" s="162"/>
      <c r="F413" s="163"/>
      <c r="G413" s="88">
        <v>1527.5</v>
      </c>
      <c r="H413" s="88">
        <v>3385.11</v>
      </c>
      <c r="I413" s="143">
        <v>1140.63</v>
      </c>
    </row>
    <row r="414" spans="2:9" ht="12.75">
      <c r="B414" s="150" t="s">
        <v>136</v>
      </c>
      <c r="C414" s="162"/>
      <c r="D414" s="162"/>
      <c r="E414" s="162"/>
      <c r="F414" s="163"/>
      <c r="G414" s="88">
        <v>12442.54</v>
      </c>
      <c r="H414" s="88">
        <v>8367.48</v>
      </c>
      <c r="I414" s="143">
        <v>7257.26</v>
      </c>
    </row>
    <row r="415" spans="2:9" ht="12.75">
      <c r="B415" s="150" t="s">
        <v>201</v>
      </c>
      <c r="C415" s="151"/>
      <c r="D415" s="151"/>
      <c r="E415" s="151"/>
      <c r="F415" s="152"/>
      <c r="G415" s="88">
        <v>11713.56</v>
      </c>
      <c r="H415" s="88">
        <v>11039.95</v>
      </c>
      <c r="I415" s="143">
        <v>9684.83</v>
      </c>
    </row>
    <row r="416" spans="2:9" ht="12.75">
      <c r="B416" s="150" t="s">
        <v>137</v>
      </c>
      <c r="C416" s="162"/>
      <c r="D416" s="162"/>
      <c r="E416" s="162"/>
      <c r="F416" s="163"/>
      <c r="G416" s="88">
        <v>4635.06</v>
      </c>
      <c r="H416" s="88">
        <v>6916.13</v>
      </c>
      <c r="I416" s="143">
        <v>5349.71</v>
      </c>
    </row>
    <row r="417" spans="2:9" ht="12.75">
      <c r="B417" s="150" t="s">
        <v>93</v>
      </c>
      <c r="C417" s="162"/>
      <c r="D417" s="162"/>
      <c r="E417" s="162"/>
      <c r="F417" s="163"/>
      <c r="G417" s="88">
        <v>1932.17</v>
      </c>
      <c r="H417" s="88">
        <v>1781.94</v>
      </c>
      <c r="I417" s="143">
        <v>1861.31</v>
      </c>
    </row>
    <row r="418" spans="2:9" ht="12.75">
      <c r="B418" s="150" t="s">
        <v>173</v>
      </c>
      <c r="C418" s="162"/>
      <c r="D418" s="162"/>
      <c r="E418" s="162"/>
      <c r="F418" s="163"/>
      <c r="G418" s="88">
        <v>5209.94</v>
      </c>
      <c r="H418" s="88">
        <v>4096.25</v>
      </c>
      <c r="I418" s="143">
        <v>17337.73</v>
      </c>
    </row>
    <row r="419" spans="2:9" ht="12.75">
      <c r="B419" s="150" t="s">
        <v>174</v>
      </c>
      <c r="C419" s="162"/>
      <c r="D419" s="162"/>
      <c r="E419" s="162"/>
      <c r="F419" s="163"/>
      <c r="G419" s="88">
        <v>2975</v>
      </c>
      <c r="H419" s="88">
        <v>2612.5</v>
      </c>
      <c r="I419" s="143">
        <v>3698.31</v>
      </c>
    </row>
    <row r="420" spans="2:9" ht="12.75">
      <c r="B420" s="150" t="s">
        <v>94</v>
      </c>
      <c r="C420" s="162"/>
      <c r="D420" s="162"/>
      <c r="E420" s="162"/>
      <c r="F420" s="163"/>
      <c r="G420" s="88">
        <v>5772.53</v>
      </c>
      <c r="H420" s="88">
        <v>6811.25</v>
      </c>
      <c r="I420" s="143">
        <v>6149.67</v>
      </c>
    </row>
    <row r="421" spans="2:9" ht="12.75">
      <c r="B421" s="150" t="s">
        <v>336</v>
      </c>
      <c r="C421" s="151"/>
      <c r="D421" s="151"/>
      <c r="E421" s="151"/>
      <c r="F421" s="152"/>
      <c r="G421" s="88">
        <v>0</v>
      </c>
      <c r="H421" s="88">
        <v>0</v>
      </c>
      <c r="I421" s="143">
        <v>3317.5</v>
      </c>
    </row>
    <row r="422" spans="2:9" ht="12.75">
      <c r="B422" s="150" t="s">
        <v>175</v>
      </c>
      <c r="C422" s="151"/>
      <c r="D422" s="151"/>
      <c r="E422" s="151"/>
      <c r="F422" s="152"/>
      <c r="G422" s="88">
        <v>12224.88</v>
      </c>
      <c r="H422" s="88">
        <v>12224.88</v>
      </c>
      <c r="I422" s="143">
        <v>12394.88</v>
      </c>
    </row>
    <row r="423" spans="2:9" ht="12.75">
      <c r="B423" s="150" t="s">
        <v>138</v>
      </c>
      <c r="C423" s="162"/>
      <c r="D423" s="162"/>
      <c r="E423" s="162"/>
      <c r="F423" s="163"/>
      <c r="G423" s="88">
        <v>4710.5</v>
      </c>
      <c r="H423" s="88">
        <v>4710.5</v>
      </c>
      <c r="I423" s="143">
        <v>4710.5</v>
      </c>
    </row>
    <row r="424" spans="2:9" ht="12.75">
      <c r="B424" s="150" t="s">
        <v>139</v>
      </c>
      <c r="C424" s="162"/>
      <c r="D424" s="162"/>
      <c r="E424" s="162"/>
      <c r="F424" s="163"/>
      <c r="G424" s="88">
        <v>12870.39</v>
      </c>
      <c r="H424" s="88">
        <v>8771.24</v>
      </c>
      <c r="I424" s="143">
        <v>14929.66</v>
      </c>
    </row>
    <row r="425" spans="2:9" ht="12.75">
      <c r="B425" s="150" t="s">
        <v>202</v>
      </c>
      <c r="C425" s="151"/>
      <c r="D425" s="151"/>
      <c r="E425" s="151"/>
      <c r="F425" s="152"/>
      <c r="G425" s="88">
        <v>1155.44</v>
      </c>
      <c r="H425" s="88">
        <v>1895</v>
      </c>
      <c r="I425" s="143">
        <v>2328</v>
      </c>
    </row>
    <row r="426" spans="2:9" ht="12.75">
      <c r="B426" s="150" t="s">
        <v>140</v>
      </c>
      <c r="C426" s="162"/>
      <c r="D426" s="162"/>
      <c r="E426" s="162"/>
      <c r="F426" s="163"/>
      <c r="G426" s="88">
        <v>12611.2</v>
      </c>
      <c r="H426" s="88">
        <v>8701.47</v>
      </c>
      <c r="I426" s="143">
        <v>12867.89</v>
      </c>
    </row>
    <row r="427" spans="2:9" ht="12.75">
      <c r="B427" s="161" t="s">
        <v>146</v>
      </c>
      <c r="C427" s="162"/>
      <c r="D427" s="162"/>
      <c r="E427" s="162"/>
      <c r="F427" s="163"/>
      <c r="G427" s="88">
        <v>36064.87</v>
      </c>
      <c r="H427" s="88">
        <v>28677.43</v>
      </c>
      <c r="I427" s="143">
        <v>666.67</v>
      </c>
    </row>
    <row r="428" spans="2:9" ht="12.75">
      <c r="B428" s="161" t="s">
        <v>203</v>
      </c>
      <c r="C428" s="162"/>
      <c r="D428" s="162"/>
      <c r="E428" s="162"/>
      <c r="F428" s="163"/>
      <c r="G428" s="88">
        <v>9125</v>
      </c>
      <c r="H428" s="88">
        <v>2222.5</v>
      </c>
      <c r="I428" s="143">
        <v>847.5</v>
      </c>
    </row>
    <row r="429" spans="2:9" ht="12.75">
      <c r="B429" s="62" t="s">
        <v>335</v>
      </c>
      <c r="C429" s="60"/>
      <c r="D429" s="60"/>
      <c r="E429" s="60"/>
      <c r="F429" s="61"/>
      <c r="G429" s="88">
        <v>1496.25</v>
      </c>
      <c r="H429" s="88">
        <v>23006.88</v>
      </c>
      <c r="I429" s="143">
        <v>5069.88</v>
      </c>
    </row>
    <row r="430" spans="2:9" ht="12.75">
      <c r="B430" s="59" t="s">
        <v>145</v>
      </c>
      <c r="C430" s="60"/>
      <c r="D430" s="60"/>
      <c r="E430" s="60"/>
      <c r="F430" s="61"/>
      <c r="G430" s="88">
        <v>8785</v>
      </c>
      <c r="H430" s="88">
        <v>7460.07</v>
      </c>
      <c r="I430" s="143">
        <v>8423.26</v>
      </c>
    </row>
    <row r="431" spans="2:9" ht="12.75">
      <c r="B431" s="59" t="s">
        <v>142</v>
      </c>
      <c r="C431" s="60"/>
      <c r="D431" s="60"/>
      <c r="E431" s="60"/>
      <c r="F431" s="61"/>
      <c r="G431" s="88">
        <v>4465</v>
      </c>
      <c r="H431" s="88">
        <v>0</v>
      </c>
      <c r="I431" s="143">
        <v>0</v>
      </c>
    </row>
    <row r="432" spans="2:9" ht="12.75">
      <c r="B432" s="59" t="s">
        <v>141</v>
      </c>
      <c r="C432" s="60"/>
      <c r="D432" s="60"/>
      <c r="E432" s="60"/>
      <c r="F432" s="61"/>
      <c r="G432" s="88">
        <v>56004.8</v>
      </c>
      <c r="H432" s="88">
        <v>75180</v>
      </c>
      <c r="I432" s="143">
        <v>47435</v>
      </c>
    </row>
    <row r="433" spans="2:9" ht="12.75">
      <c r="B433" s="59" t="s">
        <v>143</v>
      </c>
      <c r="C433" s="60"/>
      <c r="D433" s="60"/>
      <c r="E433" s="60"/>
      <c r="F433" s="61"/>
      <c r="G433" s="88">
        <v>5240</v>
      </c>
      <c r="H433" s="88">
        <v>4780</v>
      </c>
      <c r="I433" s="143">
        <v>4500</v>
      </c>
    </row>
    <row r="434" spans="2:9" ht="12.75">
      <c r="B434" s="59" t="s">
        <v>95</v>
      </c>
      <c r="C434" s="60"/>
      <c r="D434" s="60"/>
      <c r="E434" s="60"/>
      <c r="F434" s="61"/>
      <c r="G434" s="88">
        <v>4292</v>
      </c>
      <c r="H434" s="88">
        <v>3824</v>
      </c>
      <c r="I434" s="143">
        <v>4112</v>
      </c>
    </row>
    <row r="435" spans="2:9" ht="12.75">
      <c r="B435" s="59" t="s">
        <v>176</v>
      </c>
      <c r="C435" s="60"/>
      <c r="D435" s="60"/>
      <c r="E435" s="60"/>
      <c r="F435" s="61"/>
      <c r="G435" s="88">
        <v>2620.93</v>
      </c>
      <c r="H435" s="88">
        <v>2514.71</v>
      </c>
      <c r="I435" s="143">
        <v>945.87</v>
      </c>
    </row>
    <row r="436" spans="2:9" ht="12.75">
      <c r="B436" s="59" t="s">
        <v>204</v>
      </c>
      <c r="C436" s="60"/>
      <c r="D436" s="60"/>
      <c r="E436" s="60"/>
      <c r="F436" s="61"/>
      <c r="G436" s="88">
        <v>3984</v>
      </c>
      <c r="H436" s="88">
        <v>5317.85</v>
      </c>
      <c r="I436" s="143">
        <v>5504.66</v>
      </c>
    </row>
    <row r="437" spans="7:9" ht="18.75" customHeight="1">
      <c r="G437" s="71">
        <f>SUM(G397:G436)</f>
        <v>645396.2700000001</v>
      </c>
      <c r="H437" s="71">
        <f>SUM(H397:H436)</f>
        <v>637203.7299999997</v>
      </c>
      <c r="I437" s="71">
        <f>SUM(I397:I436)</f>
        <v>599799.84</v>
      </c>
    </row>
    <row r="439" ht="12.75">
      <c r="B439" s="110"/>
    </row>
    <row r="440" ht="12.75">
      <c r="B440" s="110"/>
    </row>
  </sheetData>
  <sheetProtection/>
  <mergeCells count="288">
    <mergeCell ref="A367:E367"/>
    <mergeCell ref="A368:E368"/>
    <mergeCell ref="A364:E364"/>
    <mergeCell ref="A359:F359"/>
    <mergeCell ref="A360:H360"/>
    <mergeCell ref="A349:E349"/>
    <mergeCell ref="A343:E343"/>
    <mergeCell ref="A361:E361"/>
    <mergeCell ref="I309:I316"/>
    <mergeCell ref="A348:E348"/>
    <mergeCell ref="A366:E366"/>
    <mergeCell ref="A363:E363"/>
    <mergeCell ref="C106:F106"/>
    <mergeCell ref="B419:F419"/>
    <mergeCell ref="B416:F416"/>
    <mergeCell ref="C112:F112"/>
    <mergeCell ref="C113:F113"/>
    <mergeCell ref="A371:E371"/>
    <mergeCell ref="C193:F193"/>
    <mergeCell ref="C194:F194"/>
    <mergeCell ref="C195:F195"/>
    <mergeCell ref="C181:F181"/>
    <mergeCell ref="B410:F410"/>
    <mergeCell ref="B413:F413"/>
    <mergeCell ref="B412:F412"/>
    <mergeCell ref="B426:F426"/>
    <mergeCell ref="B427:F427"/>
    <mergeCell ref="B420:F420"/>
    <mergeCell ref="B423:F423"/>
    <mergeCell ref="B424:F424"/>
    <mergeCell ref="B407:F407"/>
    <mergeCell ref="B401:F401"/>
    <mergeCell ref="B402:F402"/>
    <mergeCell ref="B403:F403"/>
    <mergeCell ref="B417:F417"/>
    <mergeCell ref="B418:F418"/>
    <mergeCell ref="B411:F411"/>
    <mergeCell ref="B414:F414"/>
    <mergeCell ref="B408:F408"/>
    <mergeCell ref="B409:F409"/>
    <mergeCell ref="B400:F400"/>
    <mergeCell ref="A386:F386"/>
    <mergeCell ref="B396:F396"/>
    <mergeCell ref="B404:F404"/>
    <mergeCell ref="B405:F405"/>
    <mergeCell ref="B406:F406"/>
    <mergeCell ref="A377:E377"/>
    <mergeCell ref="A382:H382"/>
    <mergeCell ref="A373:E373"/>
    <mergeCell ref="B397:F397"/>
    <mergeCell ref="B398:F398"/>
    <mergeCell ref="B399:F399"/>
    <mergeCell ref="A362:E362"/>
    <mergeCell ref="A372:F372"/>
    <mergeCell ref="A384:E384"/>
    <mergeCell ref="B334:C334"/>
    <mergeCell ref="A383:E383"/>
    <mergeCell ref="A344:E344"/>
    <mergeCell ref="A345:E345"/>
    <mergeCell ref="A346:E346"/>
    <mergeCell ref="A342:H342"/>
    <mergeCell ref="A376:E376"/>
    <mergeCell ref="B325:C325"/>
    <mergeCell ref="A317:A334"/>
    <mergeCell ref="B320:C320"/>
    <mergeCell ref="B321:C321"/>
    <mergeCell ref="B327:C327"/>
    <mergeCell ref="B318:C318"/>
    <mergeCell ref="B319:C319"/>
    <mergeCell ref="B324:C324"/>
    <mergeCell ref="A335:C335"/>
    <mergeCell ref="B322:C322"/>
    <mergeCell ref="B323:C323"/>
    <mergeCell ref="G269:G270"/>
    <mergeCell ref="B317:C317"/>
    <mergeCell ref="B310:C310"/>
    <mergeCell ref="B311:C311"/>
    <mergeCell ref="B312:C312"/>
    <mergeCell ref="B313:C313"/>
    <mergeCell ref="B315:C315"/>
    <mergeCell ref="B309:C309"/>
    <mergeCell ref="A300:A301"/>
    <mergeCell ref="A309:A316"/>
    <mergeCell ref="B300:C301"/>
    <mergeCell ref="B303:C303"/>
    <mergeCell ref="A302:A305"/>
    <mergeCell ref="B305:C305"/>
    <mergeCell ref="H310:H316"/>
    <mergeCell ref="B264:C264"/>
    <mergeCell ref="B268:C268"/>
    <mergeCell ref="B306:C306"/>
    <mergeCell ref="B307:C307"/>
    <mergeCell ref="A298:H298"/>
    <mergeCell ref="H269:H270"/>
    <mergeCell ref="B302:C302"/>
    <mergeCell ref="B316:C316"/>
    <mergeCell ref="B308:C308"/>
    <mergeCell ref="E300:E301"/>
    <mergeCell ref="F300:F301"/>
    <mergeCell ref="G300:G301"/>
    <mergeCell ref="H300:H301"/>
    <mergeCell ref="H306:H308"/>
    <mergeCell ref="A306:A308"/>
    <mergeCell ref="D264:E264"/>
    <mergeCell ref="D268:E268"/>
    <mergeCell ref="D260:E260"/>
    <mergeCell ref="D261:E261"/>
    <mergeCell ref="H302:H303"/>
    <mergeCell ref="A269:C271"/>
    <mergeCell ref="D269:E269"/>
    <mergeCell ref="D270:E270"/>
    <mergeCell ref="D271:F271"/>
    <mergeCell ref="D300:D301"/>
    <mergeCell ref="D259:E259"/>
    <mergeCell ref="B262:C262"/>
    <mergeCell ref="B263:C263"/>
    <mergeCell ref="B256:C256"/>
    <mergeCell ref="B257:C257"/>
    <mergeCell ref="B258:C258"/>
    <mergeCell ref="B259:C259"/>
    <mergeCell ref="D262:E262"/>
    <mergeCell ref="D263:E263"/>
    <mergeCell ref="C216:F216"/>
    <mergeCell ref="C217:F217"/>
    <mergeCell ref="C221:F221"/>
    <mergeCell ref="A222:G222"/>
    <mergeCell ref="B252:C252"/>
    <mergeCell ref="D256:E256"/>
    <mergeCell ref="B253:C253"/>
    <mergeCell ref="D253:E253"/>
    <mergeCell ref="B254:C254"/>
    <mergeCell ref="D254:E254"/>
    <mergeCell ref="C212:F212"/>
    <mergeCell ref="C213:F213"/>
    <mergeCell ref="C214:F214"/>
    <mergeCell ref="C215:F215"/>
    <mergeCell ref="C208:F208"/>
    <mergeCell ref="C209:F209"/>
    <mergeCell ref="C210:F210"/>
    <mergeCell ref="C211:F211"/>
    <mergeCell ref="C207:F207"/>
    <mergeCell ref="C86:F86"/>
    <mergeCell ref="C187:F187"/>
    <mergeCell ref="A203:H203"/>
    <mergeCell ref="C185:F185"/>
    <mergeCell ref="C186:F186"/>
    <mergeCell ref="C188:F188"/>
    <mergeCell ref="C189:F189"/>
    <mergeCell ref="C204:F204"/>
    <mergeCell ref="C200:F200"/>
    <mergeCell ref="C201:F201"/>
    <mergeCell ref="A202:G202"/>
    <mergeCell ref="C205:F205"/>
    <mergeCell ref="C206:F206"/>
    <mergeCell ref="C179:F179"/>
    <mergeCell ref="C175:F175"/>
    <mergeCell ref="C177:F177"/>
    <mergeCell ref="A197:G197"/>
    <mergeCell ref="C190:F190"/>
    <mergeCell ref="C191:F191"/>
    <mergeCell ref="C192:F192"/>
    <mergeCell ref="C196:F196"/>
    <mergeCell ref="A173:G173"/>
    <mergeCell ref="C169:F169"/>
    <mergeCell ref="C170:F170"/>
    <mergeCell ref="C171:F171"/>
    <mergeCell ref="C172:F172"/>
    <mergeCell ref="C182:F182"/>
    <mergeCell ref="C183:F183"/>
    <mergeCell ref="C184:F184"/>
    <mergeCell ref="C199:F199"/>
    <mergeCell ref="C178:F178"/>
    <mergeCell ref="C180:F180"/>
    <mergeCell ref="A174:H174"/>
    <mergeCell ref="C176:F176"/>
    <mergeCell ref="C164:F164"/>
    <mergeCell ref="C166:F166"/>
    <mergeCell ref="C167:F167"/>
    <mergeCell ref="C168:F168"/>
    <mergeCell ref="A198:H198"/>
    <mergeCell ref="C160:F160"/>
    <mergeCell ref="C161:F161"/>
    <mergeCell ref="C162:F162"/>
    <mergeCell ref="C163:F163"/>
    <mergeCell ref="C165:F165"/>
    <mergeCell ref="C157:F157"/>
    <mergeCell ref="C158:F158"/>
    <mergeCell ref="C159:F159"/>
    <mergeCell ref="A96:G96"/>
    <mergeCell ref="A104:H104"/>
    <mergeCell ref="C119:F119"/>
    <mergeCell ref="C121:F121"/>
    <mergeCell ref="C122:F122"/>
    <mergeCell ref="A123:G123"/>
    <mergeCell ref="C115:F115"/>
    <mergeCell ref="C111:F111"/>
    <mergeCell ref="C114:F114"/>
    <mergeCell ref="C100:F100"/>
    <mergeCell ref="A156:H156"/>
    <mergeCell ref="C92:F92"/>
    <mergeCell ref="C93:F93"/>
    <mergeCell ref="C91:F91"/>
    <mergeCell ref="C95:F95"/>
    <mergeCell ref="C127:F127"/>
    <mergeCell ref="A128:G128"/>
    <mergeCell ref="C116:F116"/>
    <mergeCell ref="C117:F117"/>
    <mergeCell ref="C118:F118"/>
    <mergeCell ref="C58:F58"/>
    <mergeCell ref="C59:F59"/>
    <mergeCell ref="C60:F60"/>
    <mergeCell ref="A72:G72"/>
    <mergeCell ref="C110:F110"/>
    <mergeCell ref="C105:F105"/>
    <mergeCell ref="C69:F69"/>
    <mergeCell ref="C71:F71"/>
    <mergeCell ref="C65:F65"/>
    <mergeCell ref="C66:F66"/>
    <mergeCell ref="A131:G131"/>
    <mergeCell ref="C103:F103"/>
    <mergeCell ref="C107:F107"/>
    <mergeCell ref="C109:F109"/>
    <mergeCell ref="C94:F94"/>
    <mergeCell ref="C75:F75"/>
    <mergeCell ref="C84:F84"/>
    <mergeCell ref="C76:F76"/>
    <mergeCell ref="C77:F77"/>
    <mergeCell ref="C83:F83"/>
    <mergeCell ref="A155:H155"/>
    <mergeCell ref="C85:F85"/>
    <mergeCell ref="C87:F87"/>
    <mergeCell ref="C88:F88"/>
    <mergeCell ref="C89:F89"/>
    <mergeCell ref="C79:F79"/>
    <mergeCell ref="C80:F80"/>
    <mergeCell ref="C90:F90"/>
    <mergeCell ref="C81:F81"/>
    <mergeCell ref="C82:F82"/>
    <mergeCell ref="C67:F67"/>
    <mergeCell ref="C68:F68"/>
    <mergeCell ref="C78:F78"/>
    <mergeCell ref="C74:F74"/>
    <mergeCell ref="C108:F108"/>
    <mergeCell ref="A54:H54"/>
    <mergeCell ref="C57:F57"/>
    <mergeCell ref="C61:F61"/>
    <mergeCell ref="C62:F62"/>
    <mergeCell ref="C63:F63"/>
    <mergeCell ref="C56:F56"/>
    <mergeCell ref="A55:H55"/>
    <mergeCell ref="C70:F70"/>
    <mergeCell ref="A73:H73"/>
    <mergeCell ref="B422:F422"/>
    <mergeCell ref="B415:F415"/>
    <mergeCell ref="C64:F64"/>
    <mergeCell ref="A97:H97"/>
    <mergeCell ref="C98:F98"/>
    <mergeCell ref="C99:F99"/>
    <mergeCell ref="C218:F218"/>
    <mergeCell ref="C220:F220"/>
    <mergeCell ref="D252:E252"/>
    <mergeCell ref="A251:H251"/>
    <mergeCell ref="B304:C304"/>
    <mergeCell ref="B265:C265"/>
    <mergeCell ref="C226:F226"/>
    <mergeCell ref="A227:G227"/>
    <mergeCell ref="H304:H305"/>
    <mergeCell ref="D255:E255"/>
    <mergeCell ref="D266:E266"/>
    <mergeCell ref="A223:H223"/>
    <mergeCell ref="C224:F224"/>
    <mergeCell ref="C225:F225"/>
    <mergeCell ref="B425:F425"/>
    <mergeCell ref="B428:F428"/>
    <mergeCell ref="B260:C260"/>
    <mergeCell ref="B261:C261"/>
    <mergeCell ref="D257:E257"/>
    <mergeCell ref="D258:E258"/>
    <mergeCell ref="A229:G229"/>
    <mergeCell ref="B255:C255"/>
    <mergeCell ref="B395:I395"/>
    <mergeCell ref="B421:F421"/>
    <mergeCell ref="A101:G101"/>
    <mergeCell ref="A124:H124"/>
    <mergeCell ref="C125:F125"/>
    <mergeCell ref="C126:F126"/>
    <mergeCell ref="B266:C266"/>
    <mergeCell ref="D265:E265"/>
  </mergeCells>
  <printOptions/>
  <pageMargins left="0.25" right="0.25" top="0.75" bottom="0.75" header="0.3" footer="0.3"/>
  <pageSetup horizontalDpi="600" verticalDpi="600" orientation="portrait" r:id="rId1"/>
  <headerFooter alignWithMargins="0"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Tajnica</cp:lastModifiedBy>
  <cp:lastPrinted>2016-02-02T06:55:18Z</cp:lastPrinted>
  <dcterms:created xsi:type="dcterms:W3CDTF">2011-02-01T06:36:59Z</dcterms:created>
  <dcterms:modified xsi:type="dcterms:W3CDTF">2016-02-02T07:14:09Z</dcterms:modified>
  <cp:category/>
  <cp:version/>
  <cp:contentType/>
  <cp:contentStatus/>
</cp:coreProperties>
</file>