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25" tabRatio="500" activeTab="0"/>
  </bookViews>
  <sheets>
    <sheet name="Sheet1" sheetId="1" r:id="rId1"/>
  </sheets>
  <definedNames>
    <definedName name="_xlnm.Print_Area" localSheetId="0">'Sheet1'!$A$1:$J$318</definedName>
  </definedNames>
  <calcPr fullCalcOnLoad="1"/>
</workbook>
</file>

<file path=xl/sharedStrings.xml><?xml version="1.0" encoding="utf-8"?>
<sst xmlns="http://schemas.openxmlformats.org/spreadsheetml/2006/main" count="265" uniqueCount="177">
  <si>
    <t>Opis izvora financiranja</t>
  </si>
  <si>
    <t>RASHODI u kn</t>
  </si>
  <si>
    <t>PRIHODI u kn</t>
  </si>
  <si>
    <t>1.</t>
  </si>
  <si>
    <t>2.</t>
  </si>
  <si>
    <t>3.</t>
  </si>
  <si>
    <t>4.</t>
  </si>
  <si>
    <t>OSNOVNA ŠKOLA DOMAŠINEC</t>
  </si>
  <si>
    <t>MARKA KOVAČA 1, DOMAŠINEC</t>
  </si>
  <si>
    <t>40318 DEKANOVEC</t>
  </si>
  <si>
    <t>OIB: 64297918539</t>
  </si>
  <si>
    <t>RKP: 13713</t>
  </si>
  <si>
    <t>Usvojeno na sjednici Školskog odbora dana:</t>
  </si>
  <si>
    <t>Konto 3. razine plana</t>
  </si>
  <si>
    <t>671-Prihodi iz proračuna za financiranje rashoda poslovanja</t>
  </si>
  <si>
    <t>311-Bruto plaće za zaposlene</t>
  </si>
  <si>
    <t>312-Ostali rashodi za zaposlene</t>
  </si>
  <si>
    <t>313-Doprinosi na plaće</t>
  </si>
  <si>
    <t>321-Prijevoz na posao i s posla</t>
  </si>
  <si>
    <t>652-Prihodi po posebnim propisima - ostali</t>
  </si>
  <si>
    <t>661-Prihodi od prodaje na tržištu</t>
  </si>
  <si>
    <t>663-Prihodi od donacija</t>
  </si>
  <si>
    <t>321-Naknade zaposlenima</t>
  </si>
  <si>
    <t>322-Rashodi za materijal</t>
  </si>
  <si>
    <t>323-Rashodi za usluge</t>
  </si>
  <si>
    <t>329-Ostali nespomenuti rashodi poslovanja</t>
  </si>
  <si>
    <t>343-Ostali financijski rashodi</t>
  </si>
  <si>
    <t>422-Oprema</t>
  </si>
  <si>
    <t>424-Knjige</t>
  </si>
  <si>
    <t>313-Doprinosi na plaće i ugovore o djelu</t>
  </si>
  <si>
    <t>422-Postrojenja i oprema</t>
  </si>
  <si>
    <t>451-Dodatna ulaganja na objektima i opremi</t>
  </si>
  <si>
    <t>SVEUKUPNO - OSNOVNA ŠKOLA DOMAŠINEC</t>
  </si>
  <si>
    <t>322-Rashodi za materijal i energiju</t>
  </si>
  <si>
    <t>381-Donacije</t>
  </si>
  <si>
    <t>922-Preneseni višak iz prethodnog razdoblja</t>
  </si>
  <si>
    <t>922-Višak prihoda ranijeg razd.-za pokriće  tekućeg manjka prihoda</t>
  </si>
  <si>
    <t>311-Plaće za zaposlene</t>
  </si>
  <si>
    <t>638-Pomoći iz DP-a -prijenos sredstava iz EU-fondova</t>
  </si>
  <si>
    <t>UKUPNO - SREDSTVA PRORAČUNA-MEĐ. ŽUPANIJA</t>
  </si>
  <si>
    <t>451-Dod. ulag.na obj.i  opremi*</t>
  </si>
  <si>
    <t>638-Pomoći iz DP-a - prijenos sredstava iz EU-fondova</t>
  </si>
  <si>
    <t>Red. broj</t>
  </si>
  <si>
    <t>636-Pomoći proračunskim koris. iz proračuna koji im nije nadležan</t>
  </si>
  <si>
    <t>3111-Plaće za redovan rad</t>
  </si>
  <si>
    <t>3113-Plaće za prekovremeni rad</t>
  </si>
  <si>
    <t>3114-Plaće za posebne uvjete rada</t>
  </si>
  <si>
    <t>3121-Ostali rashodi za zaposlene</t>
  </si>
  <si>
    <t>3132 -Doprinosi za zdravstv. osig.</t>
  </si>
  <si>
    <t>3133-Doprinosi za zapošljavanje</t>
  </si>
  <si>
    <t>3212-Prijevoz na posao i s posla</t>
  </si>
  <si>
    <t>329-Ostali nespom. rash.posl.</t>
  </si>
  <si>
    <t>6361-Tekuće promoći prorač.kor.iz proračuna koji im nije nadležan</t>
  </si>
  <si>
    <t>641-Prihodi od financijske imovine</t>
  </si>
  <si>
    <t>6413-Kamate na oročena  sredstva i depozite</t>
  </si>
  <si>
    <t>6526-Ostali nespomenuti prihodi po pos. Propisima</t>
  </si>
  <si>
    <t>661-Prihodi od prodaje proizv.   i robe na tržištu</t>
  </si>
  <si>
    <t>6631-Tekuće donacije</t>
  </si>
  <si>
    <t>6632-Kapitalne donacije</t>
  </si>
  <si>
    <t>683-Ostali prihodi</t>
  </si>
  <si>
    <t>6831-Ostali prihodi</t>
  </si>
  <si>
    <t>9221-Višak prihoda poslovanja</t>
  </si>
  <si>
    <t>VLASTITI I NAMJENSKI PRIHODI OŠ DOMAŠINEC I DONACIJE</t>
  </si>
  <si>
    <t>OPĆI PRIHODI NADLEŽNOG PRORAČUNA JLPRS - MEĐIMURSKA ŽUPANIJA</t>
  </si>
  <si>
    <t>PRIHODI ZA POSEBNE NAMJENE - HZZ</t>
  </si>
  <si>
    <t>3221-Uredski materijal i ostali materijalni rashodi</t>
  </si>
  <si>
    <t>3222-Materijal i sirovine</t>
  </si>
  <si>
    <t>3224-Materijal i dijelovi za tekuće i investicijsko održavanje</t>
  </si>
  <si>
    <t>3235-Zakupnine i najamnine</t>
  </si>
  <si>
    <t>3239-Ostale usluge</t>
  </si>
  <si>
    <t>3292-Premije osiguranja</t>
  </si>
  <si>
    <t>3294-Članarine</t>
  </si>
  <si>
    <t>3299-Ostali nespomenuti rashodi</t>
  </si>
  <si>
    <t>3431-Bankarske usluge i usluge platnog prometa</t>
  </si>
  <si>
    <t>3811-Tekuće donacije u novcu</t>
  </si>
  <si>
    <t>4221-Uredska oprema i namještaj</t>
  </si>
  <si>
    <t>4223-Oprema za održavanje i zaštitu</t>
  </si>
  <si>
    <t>4226-Sportska i glazbena oprema</t>
  </si>
  <si>
    <t>4241-Knjige</t>
  </si>
  <si>
    <t>UKUPNO - VLASTITI I NAMJENSKI PRIHODI OŠ DOMAŠINEC I DONACIJE</t>
  </si>
  <si>
    <t>6381-Tekuće pomoći iz DP-a - prijenos sredstava iz EU-fondova</t>
  </si>
  <si>
    <t>312-Ostali rash. za zaposlene</t>
  </si>
  <si>
    <t>3132-Dop. za zdravstveno osigur.</t>
  </si>
  <si>
    <t>3133-Dop. za zapošljavanje</t>
  </si>
  <si>
    <t>3211-Službena putovanja</t>
  </si>
  <si>
    <t>3213-Stručno usavršavanje zap.</t>
  </si>
  <si>
    <t>3214-Ostale naknade trošk.zap.</t>
  </si>
  <si>
    <t>3221-Uredski i ostali materijal</t>
  </si>
  <si>
    <t>3223-Energija</t>
  </si>
  <si>
    <t>3224-Mat. i dijelovi za tek. i inv. odr.</t>
  </si>
  <si>
    <t>3227-Službena i radna obuća i odj.</t>
  </si>
  <si>
    <t>3231-Usluge telefona, pošarina i sl.</t>
  </si>
  <si>
    <t>3232-Usluge tekućeg i inv. održav.</t>
  </si>
  <si>
    <t>3233-Usluge promidžbe i informir.</t>
  </si>
  <si>
    <t>3234-Komunalne usluge</t>
  </si>
  <si>
    <t>3236-Zdravstv.i veterinar.usluge</t>
  </si>
  <si>
    <t>3237-Intelektualne usluge</t>
  </si>
  <si>
    <t>3238-Računalne usluge</t>
  </si>
  <si>
    <t>3239-Ostale nespomenute usluge</t>
  </si>
  <si>
    <t>324-Naknade trošk.osob.izvan R.O.</t>
  </si>
  <si>
    <t>3295-Pristojbe i naknade</t>
  </si>
  <si>
    <t>3299-Ostali nespomenuti rash.posl.</t>
  </si>
  <si>
    <t>3434-Ostali nespom.financ.rashodi</t>
  </si>
  <si>
    <t>4222-Komunikacijska oprema</t>
  </si>
  <si>
    <t>4225-Instrumenti, uređaji i strojevi</t>
  </si>
  <si>
    <t>4511-Dodatna ulaganja na  građevinskim objektima</t>
  </si>
  <si>
    <t>324-Naknade troš.osob.izv.R.O.</t>
  </si>
  <si>
    <t xml:space="preserve">324-Naknade troškova osobama izvan radnog odnosa </t>
  </si>
  <si>
    <t>311-Plaće</t>
  </si>
  <si>
    <t>634-Pomoći od izvanproračunskih korisnika</t>
  </si>
  <si>
    <t>6341-Tekuće pomoći od izvan-      proračunskih korisnika</t>
  </si>
  <si>
    <t>3133-Dop.za zapošljavanje</t>
  </si>
  <si>
    <t>SVEUKUPNO-PRIHODI ZA POSEBNE NAMJENE-HZZ</t>
  </si>
  <si>
    <t>Napomena za izvor financiranja: Međimurska županija</t>
  </si>
  <si>
    <t>SVEUKUPNO - PRIHODI OS DOMAŠINEC-SVI IZVORI FINANCIRANJA</t>
  </si>
  <si>
    <t>SVEUKUPNO - RASHODI OS DOMAŠINEC-SVI IZVORI FINANCIRANJA</t>
  </si>
  <si>
    <t>3295-Naknade i pristojbe</t>
  </si>
  <si>
    <t>636-Pomoći proračunskim korisnicima iz proračuna koji im nije nadležan</t>
  </si>
  <si>
    <t xml:space="preserve">                        voditelica računovodstva</t>
  </si>
  <si>
    <t>Objašnjenje</t>
  </si>
  <si>
    <t>Indeksi promjene</t>
  </si>
  <si>
    <t xml:space="preserve">RASHODI </t>
  </si>
  <si>
    <t xml:space="preserve">PRIHODI  </t>
  </si>
  <si>
    <t>Konto 3. i 4. razine plana</t>
  </si>
  <si>
    <t>321-Naknade troškova zaposl.</t>
  </si>
  <si>
    <t>4224-Medicinska i laboratorijska oprema</t>
  </si>
  <si>
    <t>671-Prihodi iz proračuna za financiranje rashoda poslov.</t>
  </si>
  <si>
    <t>3212-Naknade za prijevoz zaposlenima</t>
  </si>
  <si>
    <t>6711-Prihodi iz pror.za financ rash.</t>
  </si>
  <si>
    <t>* 451-Dodatna ulaganja na objektima i opremi (planirano prethodne godine za ovu godinu):</t>
  </si>
  <si>
    <t>Ravnateljica: Martina Kivač, mag.theol.</t>
  </si>
  <si>
    <t>Rebalans plana izradila: Miljenka Kolarić, dipl.oecc.</t>
  </si>
  <si>
    <t>PRIHODI</t>
  </si>
  <si>
    <t>REBALANS FINANCIJSKOG PLANA ZA 2016. GODINU I IZVJEŠTAJ O IZVRŠENJU PLANA ZA 2016. GODINU</t>
  </si>
  <si>
    <t>Domašinec, 28.12.2016. godine</t>
  </si>
  <si>
    <t xml:space="preserve"> REBALANS FINANCIJSKOG PLANA ZA 2016. GODINU I IZVJEŠTAJ O IZVRŠENJU PLANA - PO IZVORIMA FINANCIRANJA</t>
  </si>
  <si>
    <t>Plan za 2016. godinu</t>
  </si>
  <si>
    <t>Rebalans i izvršenje plana za 2016. godinu</t>
  </si>
  <si>
    <t xml:space="preserve"> REBALANS FINANCIJSKOG PLANA ZA 2016. GODINU I IZVJEŠTAJ O IZVRŠENJU PLANA - UKUPNO PO SVIM IZVORIMA FINANCIRANJA</t>
  </si>
  <si>
    <t xml:space="preserve">MINISTARSTVO ZNANOSTI I OBRAZOVANJA </t>
  </si>
  <si>
    <t xml:space="preserve">UKUPNO - MZO </t>
  </si>
  <si>
    <t>Konto 3 .i 4. razine plana</t>
  </si>
  <si>
    <t>324-Naknade troškova osobama izvan radnog odnosa</t>
  </si>
  <si>
    <t>4227-Oprema ostala</t>
  </si>
  <si>
    <t>4225-Ostali instrumenti, uređaji i sl.</t>
  </si>
  <si>
    <t>4244-Ostale izložbene vrijednosti</t>
  </si>
  <si>
    <t>424-Knjige i izložb. vrijednosti</t>
  </si>
  <si>
    <t>Predviđeni rashode za zaposlenike financirani iz DP-a su u granicama planiranog, jedino je u strukturi rashoda bilo nešto manje za redovne plaće i dodatke na plaću, dok su ostali rashodi (naknade za jubilarne nagrade, isplate pomoći za slučajeve dugotrajnih bolovanja i pomoći za novorođenu djecu zaposlenicima, zatim isplate regresa i božićnica) bili nešto veći od planiranih.Naime, iako sredstva u DP-u nisu bila planirana, ipak su u okvirima postojećih sredstava preraspodjelom osigurana pa je tako došlo do isplate i regresa i božićnice zaposlenicima. Doprinosi na plaće kretali su se u okvirima plana. Ostali nespomenuti rashodi odnose se na naknade za kvotno nezapošljavanje invalida.</t>
  </si>
  <si>
    <t xml:space="preserve">U odnosu na planirano povećane su i tekuće i kapitalne donacije. Naime, tijekom godine dobili smo od  Općina Domašinec i Dekanovec sredstva za financ. nabave potrebne opreme za e-dnevnik pa je tako od Općine Domašinec dobiveno 15 tis. kn, s od Općine Dekanovec 10 tis.kn. Od tvrtki Švenda Tarmann Chemnie i od Hilding Anders dobivena su 2,4 tis.kn vrijedna 3 blagovaonska stola, od tvrtke Hrvatska pošta d.d. dobivena je zbirka poštanskih marki, vriijedna 1,9 tis.kn., a ostalo su sitnije donacije. Što se tiče tekućih donacije, njima smo financirali Projekt-110 godina školstva u PŠ Dekanovec (donacija od 1,5 tis kn od Općine Dekanovec što iznosi 50% predviđenih sredstava za tu namjenu), te Projekt- Florijan i ja (po 2 tis kn. dobili smo od Općine Dekanovec i od tvrtke HGH d.o.o. iz Preloga). </t>
  </si>
  <si>
    <t>Ostvarena su, a nisu bila predviđena sredstva za dnevnice pratiteljima iz ostalih izvora (prena novom Pravilniku) tako da se uštedjelo na mat.trošk., zatim više je iz namj.sredstava financirano materijalnih rashoda, pogotovo utrošenog za Projekt e-dnevnik (potrošni mat.uz rač.opremu) te za ŠZ Lafra, dok su značajnije povećana sredstva za financiranje pokrića najma fotok.ap. (tj. trošk. fotokopiranja od roditelja), a smanjene su ostale usluge, prvenstveno aranžm. za neke udaljenije izlete i dr. putovanja..</t>
  </si>
  <si>
    <t>Nema posebne napomene u vezi ostalih rashoda poslovanja osim u smislu smanjenja stavke ostalih nespomenutih rashoda, prvenstveno troškova za nagrade učenicima  i sl.</t>
  </si>
  <si>
    <t>Rezultat svega navedenog je višak-cca 28 tis.kn (prošlogod.= 52 tis.kn - manjak ove godine= 24 tis.kn) koji višak se prenosi u iduće razdoblje</t>
  </si>
  <si>
    <t>6712-Prih.za fin.rash.nefin.imovine</t>
  </si>
  <si>
    <t>3291-Nak.za rad povjerenstava</t>
  </si>
  <si>
    <t>9222-Višak /manjak prihoda</t>
  </si>
  <si>
    <t>922-Višak/manjak prihoda</t>
  </si>
  <si>
    <t>Pomoći iz DP-a su realizirane vezano uz plaće za 1 os.asist., no nema primitka za 12. mjesec. Nisu realizirani prihodi za nabavu nef.imov., osim u dijelu izrade geodetskog elaborata i glavnog projekta za dogradnju u PŠ Dekanovec, dakle radi se o investiciji koja će se protegnuti na iduću godinu. Realizirani višak/manjak odnosi se na razliku prihoda i rashoda zbog uravnoteženja, a zbog neprimljenih sredstava za plaću os.asist. će vjerojatni biti iskazan ovakav manjak.</t>
  </si>
  <si>
    <t>U odnosu na planirano, prisutna su evidentna smanjenja na pozicijama rashoda za zaposlene (plaće i doprinosi na plaće za os. asistenticu) te u rashodima za sve ostale zaposlene vezano uz služb. putovanja, stručno usavršavanje i ostale naknade zaposlenicima iz sredstava Osnivača. No, istovremeno su narasli troškovi uredskog i ostalog materijala te energije, prvenstveno električne energije, a troškovi plina su se ustabilili. Na žalost, u vrijeme izrade Rebalansa nema primitaka koji se odnose na energente (iz Riznice MŽ) te primitaka za materijalna sredstva, a prema telefonskom upitu obećana su do kraja ove proračunske/kalendarske godine pa su ista uvrštena u Rebalans, budući da se Sjednica ŠO ne može održati 31.12.2016. godine. Radi se o vrijednosti od cca 36 tis. kn za energente + vodu za 11. i 12. mjesec te o cca 10 tis. kn za mat.sred.</t>
  </si>
  <si>
    <t>REALIZIRANO OD TOGA: 19.340,00 kn  u  usluzi za izradu geodetskog elaborata i glavnog projekta na dogradnji PŠ Dekanovec i to kao investicijsko održavanje,</t>
  </si>
  <si>
    <t>a ne kao kapitalno ulaganje, te 18.125,00 kn za projekt rekonstrukcije kotlovnice u Domašincu kao kapitalno ulaganje.</t>
  </si>
  <si>
    <t>Radi se o sredstvima za osobu na stručnom usavršavanju</t>
  </si>
  <si>
    <t>Radi se o sredstvima za osobu koja je zaposlena u OŠ Domašinec preko mjera HZZ-a za javni rad, a radi kao osobni asistent u nastavi. Predviđena sredstva su veća i zbog veće osnovice na koju je osoba prijavljena, pa sukladno tome i doprinosima.</t>
  </si>
  <si>
    <t>Napomene u svezi ovih prihode identične su dolje navedenim napomenama u svezi rashoda iz istog izvora financiranja.</t>
  </si>
  <si>
    <t>Iz preth. godine prenesen je višak od 24 tis.kn, a ove godine ostv.manjak od 4 tis.kn koji se pokriva, a prenosi se ostatak, tj. 20 tis.kn.</t>
  </si>
  <si>
    <t>Napomena za izvor finaciranja : Međimurska županija</t>
  </si>
  <si>
    <t>izrada projektne dokumentacije za školsku sportsku dvoranu u 2016. godini u iznosu 250.000,00 kn</t>
  </si>
  <si>
    <t>prozori u novom dijelu OŠ domašinec-180.000,00 kn-rekonstrukcija rasvjete u 6 učionica-50.000,00 kn</t>
  </si>
  <si>
    <t>tj. sveukupno 230.000,00 kn</t>
  </si>
  <si>
    <t xml:space="preserve">kto 3232*-dio konta (tekuće i investicijsko održavanje)-investicijsko održavanje </t>
  </si>
  <si>
    <t xml:space="preserve">Napomena: Izvršenje plana bez nerealiziranih ulaganja na ktu 451 (cca 230 tis.kn) i na ktu 323-dio (cca 210 tis kn.): 5.273.365,00 / 5.282.500,00 * 100 = </t>
  </si>
  <si>
    <t>424-Knjige i druge izložbene vrijednosti</t>
  </si>
  <si>
    <t xml:space="preserve">Napomena: Izvršenje plana bez nerealiz.ulaganja na ktu 671-dio za kapitalna ul. (cca 230 tis.kn) i dio za investicijsko održ. (cca 210 tis kn.): 5.273.365,00 / 5.282.500,00 * 100 = </t>
  </si>
  <si>
    <t>Financijski rashodi za troškove banke su isfinancirani prvenstveno iz ostvarenih rabata, pa nije bilo potrebe za posezanjem u sred. za mat. rashode. Donacije se odnose na sredstva uplaćena Hrvatskom Caritasu (640,00 kn) i Udruzi prijatelja životinja za psa Toma (100,00 kn). Od planirane opreme, većina se odnosi na računalnu opremu potrebnu za projekt e-dnevnik, zatim na projektore i nosače za projektore što također sve spada u uredsku opremu i namještaj. U odnosu na planirano nije se nabavljalo nikakve opreme za održavanje niti sportske i glazbene opreme, budući da smo se ove godine istinski koncentrirali na računalnu opremu kako bi smo postali moderna e-škola. Kod knjiga je napravljena konzervativnija procjena, a utrošena su gotovo sva prikupljena sredstva, dok je neplanirano nabavljena donacijom zbirka trajne vrijednosti poštanskih maraka što podiže vrijdnost stavke knjige i druge izložbene vrijednosti. Inače, marke su namijenjene za filateliju.</t>
  </si>
  <si>
    <t>Najveća odstupanja su u neostavenju planiranih prihoda i rashoda s onova investic. održavanja. Naime, prošle godine je za ovu prorač.godinu planirano je čak 230 tis.kn no Osnivač je realizirao svega 20 tis.kn. Budući da se radi o izradi geodet.elaborata i izradi glavnog projekta za dogradnju PŠ Dekanovec, stavke su proknjižene sukladno Prorač. kontnom planu na pozicijama intelekt. usluga. Ostale pozicije su manje-više jednake planiranim, a pale su usluge promidžbe (nije bilo potrebe za uslugom oglašavanja radi natječaja i slično u tiskovinama), zatim ostale usluge i financ. rashodi. Ovi potonji su pokriveni gotovo u cijelosti iz rabata, dakle financ. prihoda pa su se tako oslobodila prijeko potrebna sredstva na ovoj poziciji, tj. na stavkama koje se financiraju iz sredstava Osnivača za mat. rashode. Naknade tr. osobama izvan radnog odnosa odnosi se na tr. za stažiste zbog promj. osnovice.</t>
  </si>
  <si>
    <t>Na žalost, bilo je potrebe za realizac.nabave opreme iz izvora MŽ, iako za to Osnivač nije predvidio sredstva (računalo za računovodstvo i perilica za šk.kuhinju), dok su sve ostale nabavke opreme (i veće i manje vrijednosti) realizirane iz namjenskih sredstava i donacija. Od planiranih 250 tis.kn Osnivač MŽ je za ovu godinu osigurao tek 18 tis.kn i to za glavni projekt za rekonstrukciju kotlovnice u Domašincu.</t>
  </si>
  <si>
    <t>Ukupni rezultat je uravnotežen, ali su označ.stavke realizirane djelomično do izrade Rebalansa zbog kašnjenja Osnivača s plaćanjem te zbog nepristiglih faktura.</t>
  </si>
  <si>
    <t>Zbog zahtjeva Osnivača i njihovog Rebalansa Plana kapitalnih ulaganja te investicijkog održavanja, nisu se poštovale stavke planiranog koje su prethodno dane.</t>
  </si>
</sst>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s>
  <fonts count="43">
    <font>
      <sz val="10"/>
      <color indexed="8"/>
      <name val="ARIAL"/>
      <family val="0"/>
    </font>
    <font>
      <sz val="10"/>
      <color indexed="8"/>
      <name val="Arial"/>
      <family val="2"/>
    </font>
    <font>
      <b/>
      <sz val="10"/>
      <color indexed="8"/>
      <name val="Calibri"/>
      <family val="2"/>
    </font>
    <font>
      <sz val="8"/>
      <color indexed="8"/>
      <name val="Arial"/>
      <family val="2"/>
    </font>
    <font>
      <b/>
      <sz val="10"/>
      <color indexed="8"/>
      <name val="ARIAL"/>
      <family val="2"/>
    </font>
    <font>
      <sz val="14"/>
      <color indexed="8"/>
      <name val="Arial"/>
      <family val="2"/>
    </font>
    <font>
      <b/>
      <sz val="8"/>
      <color indexed="8"/>
      <name val="Arial"/>
      <family val="2"/>
    </font>
    <font>
      <sz val="11"/>
      <color indexed="8"/>
      <name val="Calibri"/>
      <family val="2"/>
    </font>
    <font>
      <sz val="11"/>
      <color indexed="9"/>
      <name val="Calibri"/>
      <family val="2"/>
    </font>
    <font>
      <sz val="11"/>
      <color indexed="17"/>
      <name val="Calibri"/>
      <family val="2"/>
    </font>
    <font>
      <b/>
      <sz val="11"/>
      <color indexed="62"/>
      <name val="Calibri"/>
      <family val="2"/>
    </font>
    <font>
      <b/>
      <sz val="11"/>
      <color indexed="51"/>
      <name val="Calibri"/>
      <family val="2"/>
    </font>
    <font>
      <sz val="11"/>
      <color indexed="20"/>
      <name val="Calibri"/>
      <family val="2"/>
    </font>
    <font>
      <b/>
      <sz val="18"/>
      <color indexed="61"/>
      <name val="Cambria"/>
      <family val="2"/>
    </font>
    <font>
      <b/>
      <sz val="15"/>
      <color indexed="61"/>
      <name val="Calibri"/>
      <family val="2"/>
    </font>
    <font>
      <b/>
      <sz val="13"/>
      <color indexed="61"/>
      <name val="Calibri"/>
      <family val="2"/>
    </font>
    <font>
      <b/>
      <sz val="11"/>
      <color indexed="61"/>
      <name val="Calibri"/>
      <family val="2"/>
    </font>
    <font>
      <sz val="11"/>
      <color indexed="59"/>
      <name val="Calibri"/>
      <family val="2"/>
    </font>
    <font>
      <sz val="11"/>
      <color indexed="51"/>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1"/>
      <name val="Calibri"/>
      <family val="2"/>
    </font>
    <font>
      <sz val="10"/>
      <color indexed="8"/>
      <name val="Calibri"/>
      <family val="2"/>
    </font>
    <font>
      <b/>
      <sz val="12"/>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4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style="thin"/>
      <bottom style="mediu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style="medium"/>
      <top style="thin"/>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medium"/>
    </border>
    <border>
      <left style="medium"/>
      <right style="medium"/>
      <top style="medium"/>
      <bottom style="medium"/>
    </border>
    <border>
      <left style="thin"/>
      <right style="thin"/>
      <top>
        <color indexed="63"/>
      </top>
      <bottom style="medium"/>
    </border>
    <border>
      <left style="thin"/>
      <right style="thin"/>
      <top style="medium"/>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medium"/>
      <top>
        <color indexed="63"/>
      </top>
      <bottom>
        <color indexed="63"/>
      </bottom>
    </border>
    <border>
      <left style="thin"/>
      <right>
        <color indexed="63"/>
      </right>
      <top style="medium"/>
      <bottom style="thin"/>
    </border>
    <border>
      <left>
        <color indexed="63"/>
      </left>
      <right style="thin"/>
      <top style="medium"/>
      <bottom style="thin"/>
    </border>
    <border>
      <left style="medium"/>
      <right style="thin"/>
      <top style="thin"/>
      <bottom style="thin"/>
    </border>
    <border>
      <left style="medium"/>
      <right style="thin"/>
      <top>
        <color indexed="63"/>
      </top>
      <bottom style="thin"/>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thin"/>
      <bottom style="thin"/>
    </border>
    <border>
      <left style="thin"/>
      <right style="medium"/>
      <top>
        <color indexed="63"/>
      </top>
      <bottom>
        <color indexed="63"/>
      </bottom>
    </border>
    <border>
      <left style="thin"/>
      <right style="medium"/>
      <top>
        <color indexed="63"/>
      </top>
      <bottom style="medium"/>
    </border>
    <border>
      <left style="medium"/>
      <right>
        <color indexed="63"/>
      </right>
      <top style="thin"/>
      <bottom style="medium"/>
    </border>
    <border>
      <left>
        <color indexed="63"/>
      </left>
      <right style="thin"/>
      <top style="thin"/>
      <bottom style="medium"/>
    </border>
    <border>
      <left style="medium"/>
      <right>
        <color indexed="63"/>
      </right>
      <top>
        <color indexed="63"/>
      </top>
      <bottom style="medium"/>
    </border>
    <border>
      <left>
        <color indexed="63"/>
      </left>
      <right style="thin"/>
      <top>
        <color indexed="63"/>
      </top>
      <bottom style="medium"/>
    </border>
  </borders>
  <cellStyleXfs count="61">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 fillId="20" borderId="1" applyNumberFormat="0" applyFont="0" applyAlignment="0" applyProtection="0"/>
    <xf numFmtId="0" fontId="28"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9" fillId="28" borderId="2" applyNumberFormat="0" applyAlignment="0" applyProtection="0"/>
    <xf numFmtId="0" fontId="30" fillId="28" borderId="3" applyNumberFormat="0" applyAlignment="0" applyProtection="0"/>
    <xf numFmtId="0" fontId="31" fillId="29" borderId="0" applyNumberFormat="0" applyBorder="0" applyAlignment="0" applyProtection="0"/>
    <xf numFmtId="0" fontId="32" fillId="0" borderId="0" applyNumberForma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9" fontId="1" fillId="0" borderId="0" applyFont="0" applyFill="0" applyBorder="0" applyAlignment="0" applyProtection="0"/>
    <xf numFmtId="0" fontId="37" fillId="0" borderId="7" applyNumberFormat="0" applyFill="0" applyAlignment="0" applyProtection="0"/>
    <xf numFmtId="0" fontId="38" fillId="31" borderId="8"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2" borderId="3"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4">
    <xf numFmtId="0" fontId="0" fillId="0" borderId="0" xfId="0" applyAlignment="1">
      <alignment vertical="top"/>
    </xf>
    <xf numFmtId="0" fontId="1" fillId="0" borderId="0" xfId="0" applyFont="1" applyAlignment="1">
      <alignment vertical="top"/>
    </xf>
    <xf numFmtId="0" fontId="2" fillId="33" borderId="0" xfId="0" applyFont="1" applyFill="1" applyBorder="1" applyAlignment="1">
      <alignment vertical="top"/>
    </xf>
    <xf numFmtId="4" fontId="0" fillId="0" borderId="10" xfId="0" applyNumberFormat="1" applyBorder="1" applyAlignment="1">
      <alignment vertical="top"/>
    </xf>
    <xf numFmtId="0" fontId="2" fillId="33" borderId="11" xfId="0" applyFont="1" applyFill="1" applyBorder="1" applyAlignment="1">
      <alignment vertical="center" wrapText="1"/>
    </xf>
    <xf numFmtId="0" fontId="24" fillId="33" borderId="0" xfId="0" applyFont="1" applyFill="1" applyBorder="1" applyAlignment="1">
      <alignment vertical="top"/>
    </xf>
    <xf numFmtId="0" fontId="3" fillId="0" borderId="10" xfId="0" applyFont="1" applyBorder="1" applyAlignment="1">
      <alignment vertical="top" wrapText="1"/>
    </xf>
    <xf numFmtId="4" fontId="4" fillId="0" borderId="10" xfId="0" applyNumberFormat="1" applyFont="1" applyBorder="1" applyAlignment="1">
      <alignment vertical="top"/>
    </xf>
    <xf numFmtId="4" fontId="4" fillId="0" borderId="12" xfId="0" applyNumberFormat="1" applyFont="1" applyBorder="1" applyAlignment="1">
      <alignment vertical="top"/>
    </xf>
    <xf numFmtId="4" fontId="4" fillId="0" borderId="10" xfId="0" applyNumberFormat="1" applyFont="1" applyBorder="1" applyAlignment="1">
      <alignment horizontal="right" vertical="top"/>
    </xf>
    <xf numFmtId="0" fontId="25" fillId="0" borderId="0" xfId="0" applyFont="1" applyBorder="1" applyAlignment="1">
      <alignment vertical="top"/>
    </xf>
    <xf numFmtId="0" fontId="5" fillId="0" borderId="0" xfId="0" applyFont="1" applyAlignment="1">
      <alignment vertical="center" wrapText="1"/>
    </xf>
    <xf numFmtId="0" fontId="4" fillId="0" borderId="0" xfId="0" applyFont="1" applyBorder="1" applyAlignment="1">
      <alignment vertical="top"/>
    </xf>
    <xf numFmtId="4" fontId="4" fillId="0" borderId="13" xfId="0" applyNumberFormat="1" applyFont="1" applyBorder="1" applyAlignment="1">
      <alignment vertical="top"/>
    </xf>
    <xf numFmtId="4" fontId="4" fillId="0" borderId="13" xfId="0" applyNumberFormat="1" applyFont="1" applyBorder="1" applyAlignment="1">
      <alignment horizontal="right" vertical="top"/>
    </xf>
    <xf numFmtId="4" fontId="0" fillId="0" borderId="11" xfId="0" applyNumberFormat="1" applyBorder="1" applyAlignment="1">
      <alignment vertical="top"/>
    </xf>
    <xf numFmtId="0" fontId="3" fillId="33" borderId="14" xfId="0" applyFont="1" applyFill="1" applyBorder="1" applyAlignment="1">
      <alignment horizontal="left" vertical="center" wrapText="1"/>
    </xf>
    <xf numFmtId="0" fontId="1" fillId="0" borderId="14" xfId="0" applyFont="1" applyBorder="1" applyAlignment="1">
      <alignment horizontal="center" vertical="top"/>
    </xf>
    <xf numFmtId="0" fontId="2" fillId="33" borderId="0" xfId="0" applyFont="1" applyFill="1" applyBorder="1" applyAlignment="1">
      <alignment horizontal="center" vertical="center" wrapText="1"/>
    </xf>
    <xf numFmtId="0" fontId="3" fillId="0" borderId="15" xfId="0" applyFont="1" applyBorder="1" applyAlignment="1">
      <alignment vertical="top" wrapText="1"/>
    </xf>
    <xf numFmtId="0" fontId="6" fillId="0" borderId="10" xfId="0" applyFont="1" applyBorder="1" applyAlignment="1">
      <alignment vertical="top" wrapText="1"/>
    </xf>
    <xf numFmtId="4" fontId="4" fillId="0" borderId="16" xfId="0" applyNumberFormat="1" applyFont="1" applyBorder="1" applyAlignment="1">
      <alignment horizontal="right" vertical="top"/>
    </xf>
    <xf numFmtId="4" fontId="1" fillId="0" borderId="10" xfId="0" applyNumberFormat="1" applyFont="1" applyBorder="1" applyAlignment="1">
      <alignment vertical="top"/>
    </xf>
    <xf numFmtId="4" fontId="4" fillId="0" borderId="11" xfId="0" applyNumberFormat="1" applyFont="1" applyBorder="1" applyAlignment="1">
      <alignment vertical="top"/>
    </xf>
    <xf numFmtId="4" fontId="4" fillId="0" borderId="14" xfId="0" applyNumberFormat="1" applyFont="1" applyBorder="1" applyAlignment="1">
      <alignment vertical="top"/>
    </xf>
    <xf numFmtId="4" fontId="4" fillId="0" borderId="16" xfId="0" applyNumberFormat="1" applyFont="1" applyBorder="1" applyAlignment="1">
      <alignment vertical="top"/>
    </xf>
    <xf numFmtId="0" fontId="4" fillId="0" borderId="0" xfId="0" applyFont="1" applyBorder="1" applyAlignment="1">
      <alignment horizontal="center" vertical="top"/>
    </xf>
    <xf numFmtId="4" fontId="4" fillId="0" borderId="0" xfId="0" applyNumberFormat="1" applyFont="1" applyBorder="1" applyAlignment="1">
      <alignment vertical="top"/>
    </xf>
    <xf numFmtId="4" fontId="4" fillId="0" borderId="0" xfId="0" applyNumberFormat="1" applyFont="1" applyBorder="1" applyAlignment="1">
      <alignment horizontal="center" vertical="top"/>
    </xf>
    <xf numFmtId="4" fontId="4" fillId="0" borderId="0" xfId="0" applyNumberFormat="1" applyFont="1" applyBorder="1" applyAlignment="1">
      <alignment horizontal="right" vertical="top"/>
    </xf>
    <xf numFmtId="4" fontId="0" fillId="0" borderId="11" xfId="0" applyNumberFormat="1" applyBorder="1" applyAlignment="1">
      <alignment vertical="top"/>
    </xf>
    <xf numFmtId="4" fontId="0" fillId="0" borderId="16" xfId="0" applyNumberFormat="1" applyBorder="1" applyAlignment="1">
      <alignment vertical="top"/>
    </xf>
    <xf numFmtId="4" fontId="0" fillId="0" borderId="14" xfId="0" applyNumberFormat="1" applyBorder="1" applyAlignment="1">
      <alignment vertical="top"/>
    </xf>
    <xf numFmtId="0" fontId="1" fillId="0" borderId="11" xfId="0" applyFont="1" applyBorder="1" applyAlignment="1">
      <alignment vertical="top"/>
    </xf>
    <xf numFmtId="0" fontId="1" fillId="0" borderId="16" xfId="0" applyFont="1" applyBorder="1" applyAlignment="1">
      <alignment vertical="top"/>
    </xf>
    <xf numFmtId="0" fontId="1" fillId="0" borderId="14" xfId="0" applyFont="1" applyBorder="1" applyAlignment="1">
      <alignment vertical="top"/>
    </xf>
    <xf numFmtId="0" fontId="3" fillId="0" borderId="14" xfId="0" applyFont="1" applyBorder="1" applyAlignment="1">
      <alignment vertical="top" wrapText="1"/>
    </xf>
    <xf numFmtId="0" fontId="6" fillId="0" borderId="14" xfId="0" applyFont="1" applyBorder="1" applyAlignment="1">
      <alignment vertical="top" wrapText="1"/>
    </xf>
    <xf numFmtId="4" fontId="4" fillId="0" borderId="0" xfId="0" applyNumberFormat="1" applyFont="1" applyBorder="1" applyAlignment="1">
      <alignment vertical="top"/>
    </xf>
    <xf numFmtId="4" fontId="0" fillId="0" borderId="0" xfId="0" applyNumberFormat="1" applyBorder="1" applyAlignment="1">
      <alignment vertical="top"/>
    </xf>
    <xf numFmtId="0" fontId="6" fillId="33" borderId="14" xfId="0" applyFont="1" applyFill="1" applyBorder="1" applyAlignment="1">
      <alignment horizontal="left" vertical="center" wrapText="1"/>
    </xf>
    <xf numFmtId="4" fontId="4" fillId="33" borderId="11" xfId="0" applyNumberFormat="1" applyFont="1" applyFill="1" applyBorder="1" applyAlignment="1">
      <alignment vertical="center" wrapText="1"/>
    </xf>
    <xf numFmtId="4" fontId="1" fillId="33" borderId="11" xfId="0" applyNumberFormat="1" applyFont="1" applyFill="1" applyBorder="1" applyAlignment="1">
      <alignment vertical="center" wrapText="1"/>
    </xf>
    <xf numFmtId="0" fontId="6" fillId="0" borderId="11" xfId="0" applyFont="1" applyBorder="1" applyAlignment="1">
      <alignment vertical="top" wrapText="1"/>
    </xf>
    <xf numFmtId="4" fontId="1" fillId="0" borderId="10" xfId="0" applyNumberFormat="1" applyFont="1" applyBorder="1" applyAlignment="1">
      <alignment vertical="top"/>
    </xf>
    <xf numFmtId="0" fontId="6" fillId="0" borderId="16" xfId="0" applyFont="1" applyBorder="1" applyAlignment="1">
      <alignment vertical="top" wrapText="1"/>
    </xf>
    <xf numFmtId="4" fontId="1" fillId="0" borderId="10" xfId="0" applyNumberFormat="1" applyFont="1" applyBorder="1" applyAlignment="1">
      <alignment horizontal="right" vertical="top"/>
    </xf>
    <xf numFmtId="0" fontId="2" fillId="33" borderId="17" xfId="0" applyFont="1" applyFill="1" applyBorder="1" applyAlignment="1">
      <alignment vertical="center" wrapText="1"/>
    </xf>
    <xf numFmtId="0" fontId="1" fillId="0" borderId="0" xfId="0" applyFont="1" applyAlignment="1">
      <alignment vertical="top"/>
    </xf>
    <xf numFmtId="4" fontId="1" fillId="0" borderId="0" xfId="0" applyNumberFormat="1" applyFont="1" applyBorder="1" applyAlignment="1">
      <alignment vertical="top"/>
    </xf>
    <xf numFmtId="4" fontId="0" fillId="0" borderId="14" xfId="0" applyNumberFormat="1" applyBorder="1" applyAlignment="1">
      <alignment vertical="top"/>
    </xf>
    <xf numFmtId="4" fontId="0" fillId="0" borderId="0" xfId="0" applyNumberFormat="1" applyBorder="1" applyAlignment="1">
      <alignment horizontal="right" vertical="top"/>
    </xf>
    <xf numFmtId="0" fontId="3" fillId="0" borderId="0" xfId="0" applyFont="1" applyBorder="1" applyAlignment="1">
      <alignment horizontal="left" vertical="top" wrapText="1"/>
    </xf>
    <xf numFmtId="49" fontId="1" fillId="0" borderId="0" xfId="0" applyNumberFormat="1" applyFont="1" applyBorder="1" applyAlignment="1">
      <alignment horizontal="right" vertical="top" wrapText="1"/>
    </xf>
    <xf numFmtId="4" fontId="0" fillId="0" borderId="0" xfId="0" applyNumberFormat="1" applyBorder="1" applyAlignment="1">
      <alignment vertical="top"/>
    </xf>
    <xf numFmtId="4" fontId="3" fillId="0" borderId="0" xfId="0" applyNumberFormat="1" applyFont="1" applyBorder="1" applyAlignment="1">
      <alignment horizontal="center" vertical="top" wrapText="1"/>
    </xf>
    <xf numFmtId="0" fontId="25" fillId="0" borderId="0" xfId="0" applyFont="1" applyBorder="1" applyAlignment="1">
      <alignment horizontal="center" vertical="top"/>
    </xf>
    <xf numFmtId="4" fontId="1" fillId="33" borderId="18" xfId="0" applyNumberFormat="1" applyFont="1" applyFill="1" applyBorder="1" applyAlignment="1">
      <alignment vertical="center" wrapText="1"/>
    </xf>
    <xf numFmtId="0" fontId="2" fillId="33" borderId="13" xfId="0" applyFont="1" applyFill="1" applyBorder="1" applyAlignment="1">
      <alignment vertical="center" wrapText="1"/>
    </xf>
    <xf numFmtId="4" fontId="0" fillId="0" borderId="16" xfId="0" applyNumberFormat="1" applyBorder="1" applyAlignment="1">
      <alignment horizontal="right" vertical="top"/>
    </xf>
    <xf numFmtId="4" fontId="1" fillId="0" borderId="16" xfId="0" applyNumberFormat="1" applyFont="1" applyBorder="1" applyAlignment="1">
      <alignment horizontal="right" vertical="top"/>
    </xf>
    <xf numFmtId="4" fontId="1" fillId="0" borderId="11" xfId="0" applyNumberFormat="1" applyFont="1" applyBorder="1" applyAlignment="1">
      <alignment vertical="top"/>
    </xf>
    <xf numFmtId="2" fontId="1" fillId="33" borderId="19" xfId="0" applyNumberFormat="1" applyFont="1" applyFill="1" applyBorder="1" applyAlignment="1">
      <alignment horizontal="right" vertical="center" wrapText="1"/>
    </xf>
    <xf numFmtId="2" fontId="1" fillId="33" borderId="20" xfId="0" applyNumberFormat="1" applyFont="1" applyFill="1" applyBorder="1" applyAlignment="1">
      <alignment horizontal="right" vertical="center" wrapText="1"/>
    </xf>
    <xf numFmtId="0" fontId="6" fillId="0" borderId="0" xfId="0" applyFont="1" applyBorder="1" applyAlignment="1">
      <alignment horizontal="left" vertical="top"/>
    </xf>
    <xf numFmtId="0" fontId="6" fillId="0" borderId="0" xfId="0" applyFont="1" applyBorder="1" applyAlignment="1">
      <alignment horizontal="left" vertical="top" wrapText="1"/>
    </xf>
    <xf numFmtId="4" fontId="6" fillId="0" borderId="0" xfId="0" applyNumberFormat="1" applyFont="1" applyBorder="1" applyAlignment="1">
      <alignment horizontal="center" vertical="top" wrapText="1"/>
    </xf>
    <xf numFmtId="49" fontId="4" fillId="0" borderId="0" xfId="0" applyNumberFormat="1" applyFont="1" applyBorder="1" applyAlignment="1">
      <alignment horizontal="right" vertical="top" wrapText="1"/>
    </xf>
    <xf numFmtId="0" fontId="4" fillId="0" borderId="0" xfId="0" applyFont="1" applyAlignment="1">
      <alignment vertical="top"/>
    </xf>
    <xf numFmtId="10" fontId="4" fillId="0" borderId="21" xfId="0" applyNumberFormat="1" applyFont="1" applyBorder="1" applyAlignment="1">
      <alignment horizontal="center" vertical="top"/>
    </xf>
    <xf numFmtId="4" fontId="0" fillId="0" borderId="22" xfId="0" applyNumberFormat="1" applyBorder="1" applyAlignment="1">
      <alignment vertical="top"/>
    </xf>
    <xf numFmtId="4" fontId="0" fillId="0" borderId="23" xfId="0" applyNumberFormat="1" applyBorder="1" applyAlignment="1">
      <alignment vertical="top"/>
    </xf>
    <xf numFmtId="0" fontId="4" fillId="0" borderId="24" xfId="0" applyFont="1" applyBorder="1" applyAlignment="1">
      <alignment horizontal="center" vertical="top" wrapText="1"/>
    </xf>
    <xf numFmtId="4" fontId="4" fillId="0" borderId="24" xfId="0" applyNumberFormat="1" applyFont="1" applyBorder="1" applyAlignment="1">
      <alignment vertical="top"/>
    </xf>
    <xf numFmtId="4" fontId="3" fillId="0" borderId="24" xfId="0" applyNumberFormat="1" applyFont="1" applyBorder="1" applyAlignment="1">
      <alignment horizontal="center" vertical="top" wrapText="1"/>
    </xf>
    <xf numFmtId="4" fontId="4" fillId="34" borderId="10" xfId="0" applyNumberFormat="1" applyFont="1" applyFill="1" applyBorder="1" applyAlignment="1">
      <alignment vertical="top"/>
    </xf>
    <xf numFmtId="4" fontId="1" fillId="34" borderId="10" xfId="0" applyNumberFormat="1" applyFont="1" applyFill="1" applyBorder="1" applyAlignment="1">
      <alignment vertical="top"/>
    </xf>
    <xf numFmtId="4" fontId="1" fillId="34" borderId="10" xfId="0" applyNumberFormat="1" applyFont="1" applyFill="1" applyBorder="1" applyAlignment="1">
      <alignment vertical="top"/>
    </xf>
    <xf numFmtId="4" fontId="1" fillId="0" borderId="16" xfId="0" applyNumberFormat="1" applyFont="1" applyBorder="1" applyAlignment="1">
      <alignment vertical="top"/>
    </xf>
    <xf numFmtId="4" fontId="4" fillId="34" borderId="11" xfId="0" applyNumberFormat="1" applyFont="1" applyFill="1" applyBorder="1" applyAlignment="1">
      <alignment vertical="top"/>
    </xf>
    <xf numFmtId="4" fontId="1" fillId="34" borderId="11" xfId="0" applyNumberFormat="1" applyFont="1" applyFill="1" applyBorder="1" applyAlignment="1">
      <alignment vertical="top"/>
    </xf>
    <xf numFmtId="4" fontId="4" fillId="0" borderId="11" xfId="0" applyNumberFormat="1" applyFont="1" applyBorder="1" applyAlignment="1">
      <alignment vertical="top"/>
    </xf>
    <xf numFmtId="0" fontId="1" fillId="35" borderId="0" xfId="0" applyFont="1" applyFill="1" applyAlignment="1">
      <alignment vertical="top"/>
    </xf>
    <xf numFmtId="0" fontId="0" fillId="35" borderId="0" xfId="0" applyFill="1" applyAlignment="1">
      <alignment vertical="top"/>
    </xf>
    <xf numFmtId="8" fontId="0" fillId="35" borderId="0" xfId="0" applyNumberFormat="1" applyFill="1" applyAlignment="1">
      <alignment vertical="top"/>
    </xf>
    <xf numFmtId="4" fontId="3" fillId="0" borderId="25" xfId="0" applyNumberFormat="1" applyFont="1" applyBorder="1" applyAlignment="1">
      <alignment horizontal="center" vertical="top" wrapText="1"/>
    </xf>
    <xf numFmtId="4" fontId="3" fillId="0" borderId="26" xfId="0" applyNumberFormat="1" applyFont="1" applyBorder="1" applyAlignment="1">
      <alignment horizontal="center" vertical="top" wrapText="1"/>
    </xf>
    <xf numFmtId="4" fontId="3" fillId="0" borderId="27" xfId="0" applyNumberFormat="1" applyFont="1" applyBorder="1" applyAlignment="1">
      <alignment horizontal="center" vertical="top" wrapText="1"/>
    </xf>
    <xf numFmtId="4" fontId="3" fillId="0" borderId="28" xfId="0" applyNumberFormat="1" applyFont="1" applyBorder="1" applyAlignment="1">
      <alignment horizontal="center" vertical="top" wrapText="1"/>
    </xf>
    <xf numFmtId="4" fontId="3" fillId="0" borderId="29" xfId="0" applyNumberFormat="1" applyFont="1" applyBorder="1" applyAlignment="1">
      <alignment horizontal="center" vertical="top" wrapText="1"/>
    </xf>
    <xf numFmtId="4" fontId="3" fillId="0" borderId="30" xfId="0" applyNumberFormat="1" applyFont="1" applyBorder="1" applyAlignment="1">
      <alignment horizontal="center" vertical="top" wrapText="1"/>
    </xf>
    <xf numFmtId="4" fontId="1" fillId="0" borderId="11" xfId="0" applyNumberFormat="1" applyFont="1" applyBorder="1" applyAlignment="1">
      <alignment horizontal="center" vertical="top"/>
    </xf>
    <xf numFmtId="4" fontId="1" fillId="0" borderId="16" xfId="0" applyNumberFormat="1" applyFont="1" applyBorder="1" applyAlignment="1">
      <alignment horizontal="center" vertical="top"/>
    </xf>
    <xf numFmtId="4" fontId="1" fillId="0" borderId="14" xfId="0" applyNumberFormat="1" applyFont="1" applyBorder="1" applyAlignment="1">
      <alignment horizontal="center" vertical="top"/>
    </xf>
    <xf numFmtId="0" fontId="2" fillId="33" borderId="11"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3" fillId="33" borderId="25" xfId="0" applyFont="1" applyFill="1" applyBorder="1" applyAlignment="1">
      <alignment horizontal="center" vertical="top" wrapText="1"/>
    </xf>
    <xf numFmtId="0" fontId="3" fillId="33" borderId="26" xfId="0" applyFont="1" applyFill="1" applyBorder="1" applyAlignment="1">
      <alignment horizontal="center" vertical="top" wrapText="1"/>
    </xf>
    <xf numFmtId="0" fontId="3" fillId="33" borderId="27" xfId="0" applyFont="1" applyFill="1" applyBorder="1" applyAlignment="1">
      <alignment horizontal="center" vertical="top" wrapText="1"/>
    </xf>
    <xf numFmtId="0" fontId="3" fillId="33" borderId="28" xfId="0" applyFont="1" applyFill="1" applyBorder="1" applyAlignment="1">
      <alignment horizontal="center" vertical="top" wrapText="1"/>
    </xf>
    <xf numFmtId="0" fontId="3" fillId="33" borderId="29" xfId="0" applyFont="1" applyFill="1" applyBorder="1" applyAlignment="1">
      <alignment horizontal="center" vertical="top" wrapText="1"/>
    </xf>
    <xf numFmtId="0" fontId="3" fillId="33" borderId="30" xfId="0" applyFont="1" applyFill="1" applyBorder="1" applyAlignment="1">
      <alignment horizontal="center" vertical="top" wrapText="1"/>
    </xf>
    <xf numFmtId="4" fontId="6" fillId="0" borderId="26" xfId="0" applyNumberFormat="1" applyFont="1" applyBorder="1" applyAlignment="1">
      <alignment horizontal="center" vertical="top" wrapText="1"/>
    </xf>
    <xf numFmtId="4" fontId="6" fillId="0" borderId="27" xfId="0" applyNumberFormat="1" applyFont="1" applyBorder="1" applyAlignment="1">
      <alignment horizontal="center" vertical="top" wrapText="1"/>
    </xf>
    <xf numFmtId="4" fontId="6" fillId="0" borderId="28" xfId="0" applyNumberFormat="1" applyFont="1" applyBorder="1" applyAlignment="1">
      <alignment horizontal="center" vertical="top" wrapText="1"/>
    </xf>
    <xf numFmtId="4" fontId="6" fillId="0" borderId="29" xfId="0" applyNumberFormat="1" applyFont="1" applyBorder="1" applyAlignment="1">
      <alignment horizontal="center" vertical="top" wrapText="1"/>
    </xf>
    <xf numFmtId="4" fontId="6" fillId="0" borderId="30" xfId="0" applyNumberFormat="1" applyFont="1" applyBorder="1" applyAlignment="1">
      <alignment horizontal="center" vertical="top" wrapText="1"/>
    </xf>
    <xf numFmtId="0" fontId="1" fillId="0" borderId="11" xfId="0" applyFont="1" applyBorder="1" applyAlignment="1">
      <alignment horizontal="center" vertical="top" wrapText="1"/>
    </xf>
    <xf numFmtId="0" fontId="1" fillId="0" borderId="16" xfId="0" applyFont="1" applyBorder="1" applyAlignment="1">
      <alignment horizontal="center" vertical="top" wrapText="1"/>
    </xf>
    <xf numFmtId="0" fontId="1" fillId="0" borderId="14" xfId="0" applyFont="1" applyBorder="1" applyAlignment="1">
      <alignment horizontal="center" vertical="top" wrapText="1"/>
    </xf>
    <xf numFmtId="0" fontId="25" fillId="0" borderId="24" xfId="0" applyFont="1" applyBorder="1" applyAlignment="1">
      <alignment horizontal="center" vertical="top"/>
    </xf>
    <xf numFmtId="0" fontId="1" fillId="0" borderId="16" xfId="0" applyFont="1" applyBorder="1" applyAlignment="1">
      <alignment horizontal="center" vertical="top" wrapText="1"/>
    </xf>
    <xf numFmtId="0" fontId="1" fillId="0" borderId="14" xfId="0" applyFont="1" applyBorder="1" applyAlignment="1">
      <alignment horizontal="center" vertical="top" wrapText="1"/>
    </xf>
    <xf numFmtId="0" fontId="1" fillId="0" borderId="11" xfId="0" applyFont="1" applyBorder="1" applyAlignment="1">
      <alignment horizontal="center" vertical="top"/>
    </xf>
    <xf numFmtId="0" fontId="1" fillId="0" borderId="16" xfId="0" applyFont="1" applyBorder="1" applyAlignment="1">
      <alignment horizontal="center" vertical="top"/>
    </xf>
    <xf numFmtId="0" fontId="1" fillId="0" borderId="14" xfId="0" applyFont="1" applyBorder="1" applyAlignment="1">
      <alignment horizontal="center" vertical="top"/>
    </xf>
    <xf numFmtId="0" fontId="4" fillId="0" borderId="31" xfId="0" applyFont="1" applyBorder="1" applyAlignment="1">
      <alignment horizontal="center" vertical="top"/>
    </xf>
    <xf numFmtId="0" fontId="4" fillId="0" borderId="12" xfId="0" applyFont="1" applyBorder="1" applyAlignment="1">
      <alignment horizontal="center" vertical="top"/>
    </xf>
    <xf numFmtId="0" fontId="4" fillId="0" borderId="15" xfId="0" applyFont="1" applyBorder="1" applyAlignment="1">
      <alignment horizontal="center" vertical="top"/>
    </xf>
    <xf numFmtId="0" fontId="4" fillId="0" borderId="31" xfId="0" applyFont="1" applyBorder="1" applyAlignment="1">
      <alignment horizontal="center" vertical="top" wrapText="1"/>
    </xf>
    <xf numFmtId="0" fontId="4" fillId="0" borderId="12" xfId="0" applyFont="1" applyBorder="1" applyAlignment="1">
      <alignment horizontal="center" vertical="top" wrapText="1"/>
    </xf>
    <xf numFmtId="0" fontId="4" fillId="0" borderId="15" xfId="0" applyFont="1" applyBorder="1" applyAlignment="1">
      <alignment horizontal="center" vertical="top" wrapText="1"/>
    </xf>
    <xf numFmtId="4" fontId="4" fillId="0" borderId="31" xfId="0" applyNumberFormat="1" applyFont="1" applyBorder="1" applyAlignment="1">
      <alignment horizontal="center" vertical="top" wrapText="1"/>
    </xf>
    <xf numFmtId="4" fontId="4" fillId="0" borderId="15" xfId="0" applyNumberFormat="1" applyFont="1" applyBorder="1" applyAlignment="1">
      <alignment horizontal="center" vertical="top" wrapText="1"/>
    </xf>
    <xf numFmtId="4" fontId="0" fillId="0" borderId="16" xfId="0" applyNumberFormat="1" applyBorder="1" applyAlignment="1">
      <alignment horizontal="center" vertical="top"/>
    </xf>
    <xf numFmtId="4" fontId="0" fillId="0" borderId="22" xfId="0" applyNumberFormat="1" applyBorder="1" applyAlignment="1">
      <alignment horizontal="center" vertical="top"/>
    </xf>
    <xf numFmtId="0" fontId="2" fillId="33" borderId="10" xfId="0" applyFont="1" applyFill="1" applyBorder="1" applyAlignment="1">
      <alignment horizontal="center" vertical="center" wrapText="1"/>
    </xf>
    <xf numFmtId="0" fontId="25" fillId="0" borderId="0" xfId="0" applyFont="1" applyBorder="1" applyAlignment="1">
      <alignment horizontal="center" vertical="top"/>
    </xf>
    <xf numFmtId="0" fontId="5" fillId="0" borderId="0" xfId="0" applyFont="1" applyAlignment="1">
      <alignment horizontal="center" vertical="center" wrapText="1"/>
    </xf>
    <xf numFmtId="0" fontId="2" fillId="33" borderId="32"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4" xfId="0" applyFont="1" applyFill="1" applyBorder="1" applyAlignment="1">
      <alignment horizontal="center" vertical="center" wrapText="1"/>
    </xf>
    <xf numFmtId="4" fontId="0" fillId="0" borderId="11" xfId="0" applyNumberFormat="1" applyBorder="1" applyAlignment="1">
      <alignment horizontal="center" vertical="top"/>
    </xf>
    <xf numFmtId="4" fontId="0" fillId="0" borderId="14" xfId="0" applyNumberFormat="1" applyBorder="1" applyAlignment="1">
      <alignment horizontal="center" vertical="top"/>
    </xf>
    <xf numFmtId="4" fontId="4" fillId="0" borderId="11" xfId="0" applyNumberFormat="1" applyFont="1" applyBorder="1" applyAlignment="1">
      <alignment horizontal="center" vertical="top"/>
    </xf>
    <xf numFmtId="4" fontId="4" fillId="0" borderId="16" xfId="0" applyNumberFormat="1" applyFont="1" applyBorder="1" applyAlignment="1">
      <alignment horizontal="center" vertical="top"/>
    </xf>
    <xf numFmtId="0" fontId="2" fillId="33" borderId="31"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1" fillId="0" borderId="11" xfId="0" applyFont="1" applyBorder="1" applyAlignment="1">
      <alignment horizontal="center" vertical="top"/>
    </xf>
    <xf numFmtId="0" fontId="1" fillId="0" borderId="16" xfId="0" applyFont="1" applyBorder="1" applyAlignment="1">
      <alignment horizontal="center" vertical="top"/>
    </xf>
    <xf numFmtId="0" fontId="1" fillId="0" borderId="14" xfId="0" applyFont="1" applyBorder="1" applyAlignment="1">
      <alignment horizontal="center" vertical="top"/>
    </xf>
    <xf numFmtId="4" fontId="3" fillId="0" borderId="31" xfId="0" applyNumberFormat="1" applyFont="1" applyBorder="1" applyAlignment="1">
      <alignment horizontal="center" vertical="top" wrapText="1"/>
    </xf>
    <xf numFmtId="4" fontId="3" fillId="0" borderId="15" xfId="0" applyNumberFormat="1" applyFont="1" applyBorder="1" applyAlignment="1">
      <alignment horizontal="center" vertical="top" wrapText="1"/>
    </xf>
    <xf numFmtId="0" fontId="3" fillId="0" borderId="35" xfId="0" applyFont="1" applyBorder="1" applyAlignment="1">
      <alignment horizontal="left" vertical="top" wrapText="1"/>
    </xf>
    <xf numFmtId="0" fontId="3" fillId="0" borderId="10" xfId="0" applyFont="1" applyBorder="1" applyAlignment="1">
      <alignment horizontal="left" vertical="top" wrapText="1"/>
    </xf>
    <xf numFmtId="0" fontId="1" fillId="0" borderId="0" xfId="0" applyFont="1" applyBorder="1" applyAlignment="1">
      <alignment horizontal="center" vertical="top"/>
    </xf>
    <xf numFmtId="0" fontId="3" fillId="0" borderId="36" xfId="0" applyFont="1" applyBorder="1" applyAlignment="1">
      <alignment horizontal="left" vertical="top" wrapText="1"/>
    </xf>
    <xf numFmtId="0" fontId="3" fillId="0" borderId="14" xfId="0" applyFont="1" applyBorder="1" applyAlignment="1">
      <alignment horizontal="left" vertical="top" wrapText="1"/>
    </xf>
    <xf numFmtId="0" fontId="2" fillId="33" borderId="37" xfId="0" applyFont="1" applyFill="1" applyBorder="1" applyAlignment="1">
      <alignment horizontal="center" vertical="center" wrapText="1"/>
    </xf>
    <xf numFmtId="0" fontId="3" fillId="33" borderId="38"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2" fillId="33" borderId="25"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30" xfId="0" applyFont="1" applyFill="1" applyBorder="1" applyAlignment="1">
      <alignment horizontal="center" vertical="center" wrapText="1"/>
    </xf>
    <xf numFmtId="4" fontId="4" fillId="0" borderId="14" xfId="0" applyNumberFormat="1" applyFont="1" applyBorder="1" applyAlignment="1">
      <alignment horizontal="center" vertical="top"/>
    </xf>
    <xf numFmtId="4" fontId="3" fillId="34" borderId="31" xfId="0" applyNumberFormat="1" applyFont="1" applyFill="1" applyBorder="1" applyAlignment="1">
      <alignment horizontal="center" vertical="top" wrapText="1"/>
    </xf>
    <xf numFmtId="4" fontId="3" fillId="34" borderId="15" xfId="0" applyNumberFormat="1" applyFont="1" applyFill="1" applyBorder="1" applyAlignment="1">
      <alignment horizontal="center" vertical="top" wrapText="1"/>
    </xf>
    <xf numFmtId="4" fontId="1" fillId="0" borderId="11" xfId="0" applyNumberFormat="1" applyFont="1" applyBorder="1" applyAlignment="1">
      <alignment horizontal="center" vertical="top"/>
    </xf>
    <xf numFmtId="4" fontId="1" fillId="0" borderId="16" xfId="0" applyNumberFormat="1" applyFont="1" applyBorder="1" applyAlignment="1">
      <alignment horizontal="center" vertical="top"/>
    </xf>
    <xf numFmtId="4" fontId="1" fillId="0" borderId="14" xfId="0" applyNumberFormat="1" applyFont="1" applyBorder="1" applyAlignment="1">
      <alignment horizontal="center" vertical="top"/>
    </xf>
    <xf numFmtId="0" fontId="2" fillId="33" borderId="39"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3" fillId="0" borderId="42" xfId="0" applyFont="1" applyBorder="1" applyAlignment="1">
      <alignment horizontal="left" vertical="top" wrapText="1"/>
    </xf>
    <xf numFmtId="0" fontId="3" fillId="0" borderId="15" xfId="0" applyFont="1" applyBorder="1" applyAlignment="1">
      <alignment horizontal="left" vertical="top" wrapText="1"/>
    </xf>
    <xf numFmtId="0" fontId="2" fillId="33" borderId="18" xfId="0" applyFont="1" applyFill="1" applyBorder="1" applyAlignment="1">
      <alignment horizontal="center" vertical="center" wrapText="1"/>
    </xf>
    <xf numFmtId="0" fontId="2" fillId="33" borderId="22" xfId="0" applyFont="1" applyFill="1" applyBorder="1" applyAlignment="1">
      <alignment horizontal="center" vertical="center" wrapText="1"/>
    </xf>
    <xf numFmtId="4" fontId="3" fillId="0" borderId="19" xfId="0" applyNumberFormat="1" applyFont="1" applyBorder="1" applyAlignment="1">
      <alignment horizontal="center" vertical="top" wrapText="1"/>
    </xf>
    <xf numFmtId="4" fontId="3" fillId="0" borderId="43" xfId="0" applyNumberFormat="1" applyFont="1" applyBorder="1" applyAlignment="1">
      <alignment horizontal="center" vertical="top" wrapText="1"/>
    </xf>
    <xf numFmtId="4" fontId="3" fillId="0" borderId="44" xfId="0" applyNumberFormat="1" applyFont="1" applyBorder="1" applyAlignment="1">
      <alignment horizontal="center" vertical="top" wrapText="1"/>
    </xf>
    <xf numFmtId="0" fontId="3" fillId="33" borderId="42"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1" fillId="33" borderId="18"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4" fillId="0" borderId="45" xfId="0" applyFont="1" applyBorder="1" applyAlignment="1">
      <alignment horizontal="center" vertical="top" wrapText="1"/>
    </xf>
    <xf numFmtId="0" fontId="4" fillId="0" borderId="46" xfId="0" applyFont="1" applyBorder="1" applyAlignment="1">
      <alignment horizontal="center" vertical="top" wrapText="1"/>
    </xf>
    <xf numFmtId="0" fontId="2" fillId="33" borderId="47" xfId="0" applyFont="1" applyFill="1" applyBorder="1" applyAlignment="1">
      <alignment horizontal="center" vertical="center" wrapText="1"/>
    </xf>
    <xf numFmtId="0" fontId="2" fillId="33" borderId="48" xfId="0" applyFont="1" applyFill="1" applyBorder="1" applyAlignment="1">
      <alignment horizontal="center" vertical="center" wrapText="1"/>
    </xf>
    <xf numFmtId="4" fontId="6" fillId="0" borderId="31" xfId="0" applyNumberFormat="1" applyFont="1" applyBorder="1" applyAlignment="1">
      <alignment horizontal="center" vertical="top"/>
    </xf>
    <xf numFmtId="4" fontId="6" fillId="0" borderId="15" xfId="0" applyNumberFormat="1" applyFont="1" applyBorder="1" applyAlignment="1">
      <alignment horizontal="center" vertical="top"/>
    </xf>
  </cellXfs>
  <cellStyles count="6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2:J318"/>
  <sheetViews>
    <sheetView showGridLines="0" tabSelected="1" showOutlineSymbols="0" view="pageLayout" workbookViewId="0" topLeftCell="A1">
      <selection activeCell="B188" sqref="B188"/>
    </sheetView>
  </sheetViews>
  <sheetFormatPr defaultColWidth="6.8515625" defaultRowHeight="12.75" customHeight="1"/>
  <cols>
    <col min="1" max="1" width="4.28125" style="0" customWidth="1"/>
    <col min="2" max="2" width="16.57421875" style="0" customWidth="1"/>
    <col min="3" max="3" width="25.140625" style="0" customWidth="1"/>
    <col min="4" max="4" width="12.140625" style="0" customWidth="1"/>
    <col min="5" max="5" width="11.8515625" style="0" customWidth="1"/>
    <col min="6" max="6" width="12.28125" style="0" customWidth="1"/>
    <col min="7" max="7" width="12.421875" style="0" customWidth="1"/>
    <col min="8" max="8" width="13.140625" style="0" customWidth="1"/>
    <col min="9" max="9" width="13.00390625" style="0" customWidth="1"/>
    <col min="10" max="10" width="11.140625" style="0" customWidth="1"/>
  </cols>
  <sheetData>
    <row r="2" ht="12.75" customHeight="1">
      <c r="B2" s="1" t="s">
        <v>7</v>
      </c>
    </row>
    <row r="3" ht="12.75" customHeight="1">
      <c r="B3" s="1" t="s">
        <v>8</v>
      </c>
    </row>
    <row r="4" ht="12.75" customHeight="1">
      <c r="B4" s="1" t="s">
        <v>9</v>
      </c>
    </row>
    <row r="5" ht="12.75" customHeight="1">
      <c r="B5" s="1" t="s">
        <v>10</v>
      </c>
    </row>
    <row r="6" ht="12.75" customHeight="1">
      <c r="B6" s="1" t="s">
        <v>11</v>
      </c>
    </row>
    <row r="12" spans="4:7" ht="12.75" customHeight="1">
      <c r="D12" s="129" t="s">
        <v>133</v>
      </c>
      <c r="E12" s="129"/>
      <c r="F12" s="129"/>
      <c r="G12" s="129"/>
    </row>
    <row r="13" spans="4:7" ht="12.75" customHeight="1">
      <c r="D13" s="129"/>
      <c r="E13" s="129"/>
      <c r="F13" s="129"/>
      <c r="G13" s="129"/>
    </row>
    <row r="14" spans="4:7" ht="12.75" customHeight="1">
      <c r="D14" s="129"/>
      <c r="E14" s="129"/>
      <c r="F14" s="129"/>
      <c r="G14" s="129"/>
    </row>
    <row r="15" spans="4:7" ht="12.75" customHeight="1">
      <c r="D15" s="129"/>
      <c r="E15" s="129"/>
      <c r="F15" s="129"/>
      <c r="G15" s="129"/>
    </row>
    <row r="16" spans="4:7" ht="12.75" customHeight="1">
      <c r="D16" s="129"/>
      <c r="E16" s="129"/>
      <c r="F16" s="129"/>
      <c r="G16" s="129"/>
    </row>
    <row r="17" spans="4:7" ht="12.75" customHeight="1">
      <c r="D17" s="129"/>
      <c r="E17" s="129"/>
      <c r="F17" s="129"/>
      <c r="G17" s="129"/>
    </row>
    <row r="18" spans="4:7" ht="12.75" customHeight="1">
      <c r="D18" s="129"/>
      <c r="E18" s="129"/>
      <c r="F18" s="129"/>
      <c r="G18" s="129"/>
    </row>
    <row r="23" spans="2:3" ht="12.75" customHeight="1">
      <c r="B23" s="1"/>
      <c r="C23" s="1"/>
    </row>
    <row r="26" spans="2:8" ht="12.75" customHeight="1">
      <c r="B26" s="48" t="s">
        <v>134</v>
      </c>
      <c r="C26" s="1"/>
      <c r="G26" s="1"/>
      <c r="H26" s="1"/>
    </row>
    <row r="29" spans="2:7" ht="12.75" customHeight="1">
      <c r="B29" s="48" t="s">
        <v>131</v>
      </c>
      <c r="C29" s="1"/>
      <c r="G29" t="s">
        <v>12</v>
      </c>
    </row>
    <row r="30" spans="2:8" ht="12.75" customHeight="1">
      <c r="B30" s="48" t="s">
        <v>118</v>
      </c>
      <c r="C30" s="1"/>
      <c r="G30" s="1"/>
      <c r="H30" s="1"/>
    </row>
    <row r="33" ht="12.75" customHeight="1">
      <c r="B33" s="48" t="s">
        <v>130</v>
      </c>
    </row>
    <row r="39" spans="1:10" ht="21" customHeight="1">
      <c r="A39" s="111" t="s">
        <v>135</v>
      </c>
      <c r="B39" s="111"/>
      <c r="C39" s="111"/>
      <c r="D39" s="111"/>
      <c r="E39" s="111"/>
      <c r="F39" s="111"/>
      <c r="G39" s="111"/>
      <c r="H39" s="111"/>
      <c r="I39" s="111"/>
      <c r="J39" s="10"/>
    </row>
    <row r="40" spans="1:10" ht="24" customHeight="1">
      <c r="A40" s="127" t="s">
        <v>42</v>
      </c>
      <c r="B40" s="94" t="s">
        <v>0</v>
      </c>
      <c r="C40" s="94" t="s">
        <v>141</v>
      </c>
      <c r="D40" s="137" t="s">
        <v>136</v>
      </c>
      <c r="E40" s="138"/>
      <c r="F40" s="137" t="s">
        <v>137</v>
      </c>
      <c r="G40" s="138"/>
      <c r="H40" s="152" t="s">
        <v>119</v>
      </c>
      <c r="I40" s="153"/>
      <c r="J40" s="2"/>
    </row>
    <row r="41" spans="1:10" ht="22.5" customHeight="1">
      <c r="A41" s="127"/>
      <c r="B41" s="96"/>
      <c r="C41" s="96"/>
      <c r="D41" s="4" t="s">
        <v>1</v>
      </c>
      <c r="E41" s="4" t="s">
        <v>2</v>
      </c>
      <c r="F41" s="4" t="s">
        <v>1</v>
      </c>
      <c r="G41" s="4" t="s">
        <v>2</v>
      </c>
      <c r="H41" s="154"/>
      <c r="I41" s="155"/>
      <c r="J41" s="5"/>
    </row>
    <row r="42" spans="1:9" ht="35.25" customHeight="1">
      <c r="A42" s="139" t="s">
        <v>3</v>
      </c>
      <c r="B42" s="108" t="s">
        <v>139</v>
      </c>
      <c r="C42" s="20" t="s">
        <v>43</v>
      </c>
      <c r="D42" s="135"/>
      <c r="E42" s="7">
        <v>4500000</v>
      </c>
      <c r="F42" s="135"/>
      <c r="G42" s="7">
        <v>4478100</v>
      </c>
      <c r="H42" s="85"/>
      <c r="I42" s="86"/>
    </row>
    <row r="43" spans="1:9" ht="21.75" customHeight="1">
      <c r="A43" s="140"/>
      <c r="B43" s="109"/>
      <c r="C43" s="6" t="s">
        <v>52</v>
      </c>
      <c r="D43" s="156"/>
      <c r="E43" s="15">
        <v>4500000</v>
      </c>
      <c r="F43" s="156"/>
      <c r="G43" s="15">
        <v>4478100</v>
      </c>
      <c r="H43" s="89"/>
      <c r="I43" s="90"/>
    </row>
    <row r="44" spans="1:9" ht="18" customHeight="1">
      <c r="A44" s="140"/>
      <c r="B44" s="109"/>
      <c r="C44" s="20" t="s">
        <v>15</v>
      </c>
      <c r="D44" s="7">
        <v>3589000</v>
      </c>
      <c r="E44" s="133"/>
      <c r="F44" s="7">
        <v>3459800</v>
      </c>
      <c r="G44" s="133"/>
      <c r="H44" s="85" t="s">
        <v>147</v>
      </c>
      <c r="I44" s="86"/>
    </row>
    <row r="45" spans="1:9" ht="18" customHeight="1">
      <c r="A45" s="140"/>
      <c r="B45" s="109"/>
      <c r="C45" s="6" t="s">
        <v>44</v>
      </c>
      <c r="D45" s="3">
        <v>3439000</v>
      </c>
      <c r="E45" s="125"/>
      <c r="F45" s="3">
        <v>3333200</v>
      </c>
      <c r="G45" s="125"/>
      <c r="H45" s="87"/>
      <c r="I45" s="88"/>
    </row>
    <row r="46" spans="1:9" ht="18" customHeight="1">
      <c r="A46" s="140"/>
      <c r="B46" s="109"/>
      <c r="C46" s="6" t="s">
        <v>45</v>
      </c>
      <c r="D46" s="3">
        <v>30000</v>
      </c>
      <c r="E46" s="125"/>
      <c r="F46" s="3">
        <v>13700</v>
      </c>
      <c r="G46" s="125"/>
      <c r="H46" s="87"/>
      <c r="I46" s="88"/>
    </row>
    <row r="47" spans="1:9" ht="18" customHeight="1">
      <c r="A47" s="140"/>
      <c r="B47" s="109"/>
      <c r="C47" s="6" t="s">
        <v>46</v>
      </c>
      <c r="D47" s="3">
        <v>120000</v>
      </c>
      <c r="E47" s="125"/>
      <c r="F47" s="3">
        <v>112900</v>
      </c>
      <c r="G47" s="125"/>
      <c r="H47" s="87"/>
      <c r="I47" s="88"/>
    </row>
    <row r="48" spans="1:9" ht="24" customHeight="1">
      <c r="A48" s="140"/>
      <c r="B48" s="109"/>
      <c r="C48" s="20" t="s">
        <v>16</v>
      </c>
      <c r="D48" s="7">
        <v>50000</v>
      </c>
      <c r="E48" s="125"/>
      <c r="F48" s="7">
        <v>154500</v>
      </c>
      <c r="G48" s="125"/>
      <c r="H48" s="87"/>
      <c r="I48" s="88"/>
    </row>
    <row r="49" spans="1:9" ht="17.25" customHeight="1">
      <c r="A49" s="140"/>
      <c r="B49" s="109"/>
      <c r="C49" s="6" t="s">
        <v>47</v>
      </c>
      <c r="D49" s="22">
        <v>50000</v>
      </c>
      <c r="E49" s="125"/>
      <c r="F49" s="22">
        <v>154500</v>
      </c>
      <c r="G49" s="125"/>
      <c r="H49" s="87"/>
      <c r="I49" s="88"/>
    </row>
    <row r="50" spans="1:9" ht="17.25" customHeight="1">
      <c r="A50" s="140"/>
      <c r="B50" s="109"/>
      <c r="C50" s="20" t="s">
        <v>17</v>
      </c>
      <c r="D50" s="7">
        <v>600000</v>
      </c>
      <c r="E50" s="125"/>
      <c r="F50" s="7">
        <v>593000</v>
      </c>
      <c r="G50" s="125"/>
      <c r="H50" s="87"/>
      <c r="I50" s="88"/>
    </row>
    <row r="51" spans="1:9" ht="17.25" customHeight="1">
      <c r="A51" s="140"/>
      <c r="B51" s="109"/>
      <c r="C51" s="6" t="s">
        <v>48</v>
      </c>
      <c r="D51" s="3">
        <v>541000</v>
      </c>
      <c r="E51" s="125"/>
      <c r="F51" s="3">
        <v>534400</v>
      </c>
      <c r="G51" s="125"/>
      <c r="H51" s="87"/>
      <c r="I51" s="88"/>
    </row>
    <row r="52" spans="1:9" ht="17.25" customHeight="1">
      <c r="A52" s="140"/>
      <c r="B52" s="109"/>
      <c r="C52" s="6" t="s">
        <v>49</v>
      </c>
      <c r="D52" s="3">
        <v>59000</v>
      </c>
      <c r="E52" s="125"/>
      <c r="F52" s="3">
        <v>58600</v>
      </c>
      <c r="G52" s="125"/>
      <c r="H52" s="87"/>
      <c r="I52" s="88"/>
    </row>
    <row r="53" spans="1:9" ht="17.25" customHeight="1">
      <c r="A53" s="140"/>
      <c r="B53" s="109"/>
      <c r="C53" s="20" t="s">
        <v>18</v>
      </c>
      <c r="D53" s="7">
        <v>250000</v>
      </c>
      <c r="E53" s="125"/>
      <c r="F53" s="7">
        <v>259600</v>
      </c>
      <c r="G53" s="125"/>
      <c r="H53" s="87"/>
      <c r="I53" s="88"/>
    </row>
    <row r="54" spans="1:9" ht="17.25" customHeight="1">
      <c r="A54" s="140"/>
      <c r="B54" s="109"/>
      <c r="C54" s="6" t="s">
        <v>50</v>
      </c>
      <c r="D54" s="22">
        <v>250000</v>
      </c>
      <c r="E54" s="125"/>
      <c r="F54" s="22">
        <v>259600</v>
      </c>
      <c r="G54" s="125"/>
      <c r="H54" s="87"/>
      <c r="I54" s="88"/>
    </row>
    <row r="55" spans="1:9" ht="17.25" customHeight="1">
      <c r="A55" s="140"/>
      <c r="B55" s="109"/>
      <c r="C55" s="20" t="s">
        <v>51</v>
      </c>
      <c r="D55" s="7">
        <v>11000</v>
      </c>
      <c r="E55" s="125"/>
      <c r="F55" s="7">
        <v>11200</v>
      </c>
      <c r="G55" s="125"/>
      <c r="H55" s="87"/>
      <c r="I55" s="88"/>
    </row>
    <row r="56" spans="1:9" ht="17.25" customHeight="1">
      <c r="A56" s="141"/>
      <c r="B56" s="110"/>
      <c r="C56" s="6" t="s">
        <v>116</v>
      </c>
      <c r="D56" s="3">
        <v>11000</v>
      </c>
      <c r="E56" s="134"/>
      <c r="F56" s="3">
        <v>11200</v>
      </c>
      <c r="G56" s="134"/>
      <c r="H56" s="89"/>
      <c r="I56" s="90"/>
    </row>
    <row r="57" spans="1:9" ht="29.25" customHeight="1">
      <c r="A57" s="117" t="s">
        <v>140</v>
      </c>
      <c r="B57" s="118"/>
      <c r="C57" s="119"/>
      <c r="D57" s="7">
        <f>SUM(D44+D48+D50+D53+D55)</f>
        <v>4500000</v>
      </c>
      <c r="E57" s="7">
        <f>SUM(E42)</f>
        <v>4500000</v>
      </c>
      <c r="F57" s="7">
        <f>SUM(F44+F48+F50+F53+F55)</f>
        <v>4478100</v>
      </c>
      <c r="G57" s="7">
        <f>SUM(G42)</f>
        <v>4478100</v>
      </c>
      <c r="H57" s="123"/>
      <c r="I57" s="124"/>
    </row>
    <row r="58" spans="1:9" ht="29.25" customHeight="1">
      <c r="A58" s="26"/>
      <c r="B58" s="26"/>
      <c r="C58" s="26"/>
      <c r="D58" s="27"/>
      <c r="E58" s="27"/>
      <c r="F58" s="28"/>
      <c r="G58" s="27"/>
      <c r="H58" s="28"/>
      <c r="I58" s="27"/>
    </row>
    <row r="59" spans="1:9" ht="29.25" customHeight="1">
      <c r="A59" s="26"/>
      <c r="B59" s="26"/>
      <c r="C59" s="26"/>
      <c r="D59" s="27"/>
      <c r="E59" s="27"/>
      <c r="F59" s="28"/>
      <c r="G59" s="27"/>
      <c r="H59" s="28"/>
      <c r="I59" s="27"/>
    </row>
    <row r="60" spans="1:9" ht="29.25" customHeight="1">
      <c r="A60" s="26"/>
      <c r="B60" s="26"/>
      <c r="C60" s="26"/>
      <c r="D60" s="27"/>
      <c r="E60" s="27"/>
      <c r="F60" s="28"/>
      <c r="G60" s="27"/>
      <c r="H60" s="28"/>
      <c r="I60" s="27"/>
    </row>
    <row r="61" spans="1:9" ht="18" customHeight="1">
      <c r="A61" s="26"/>
      <c r="B61" s="26"/>
      <c r="C61" s="26"/>
      <c r="D61" s="27"/>
      <c r="E61" s="27"/>
      <c r="F61" s="28"/>
      <c r="G61" s="27"/>
      <c r="H61" s="28"/>
      <c r="I61" s="27"/>
    </row>
    <row r="62" spans="1:10" ht="21" customHeight="1">
      <c r="A62" s="111" t="s">
        <v>135</v>
      </c>
      <c r="B62" s="111"/>
      <c r="C62" s="111"/>
      <c r="D62" s="111"/>
      <c r="E62" s="111"/>
      <c r="F62" s="111"/>
      <c r="G62" s="111"/>
      <c r="H62" s="111"/>
      <c r="I62" s="111"/>
      <c r="J62" s="10"/>
    </row>
    <row r="63" spans="1:10" ht="24" customHeight="1">
      <c r="A63" s="127" t="s">
        <v>42</v>
      </c>
      <c r="B63" s="94" t="s">
        <v>0</v>
      </c>
      <c r="C63" s="94" t="s">
        <v>123</v>
      </c>
      <c r="D63" s="137" t="s">
        <v>136</v>
      </c>
      <c r="E63" s="138"/>
      <c r="F63" s="137" t="s">
        <v>137</v>
      </c>
      <c r="G63" s="138"/>
      <c r="H63" s="152" t="s">
        <v>119</v>
      </c>
      <c r="I63" s="153"/>
      <c r="J63" s="2"/>
    </row>
    <row r="64" spans="1:10" ht="22.5" customHeight="1">
      <c r="A64" s="127"/>
      <c r="B64" s="96"/>
      <c r="C64" s="96"/>
      <c r="D64" s="4" t="s">
        <v>1</v>
      </c>
      <c r="E64" s="4" t="s">
        <v>2</v>
      </c>
      <c r="F64" s="4" t="s">
        <v>1</v>
      </c>
      <c r="G64" s="4" t="s">
        <v>2</v>
      </c>
      <c r="H64" s="154"/>
      <c r="I64" s="155"/>
      <c r="J64" s="5"/>
    </row>
    <row r="65" spans="1:9" ht="23.25" customHeight="1">
      <c r="A65" s="33" t="s">
        <v>4</v>
      </c>
      <c r="B65" s="108" t="s">
        <v>62</v>
      </c>
      <c r="C65" s="20" t="s">
        <v>53</v>
      </c>
      <c r="D65" s="133"/>
      <c r="E65" s="7">
        <v>200</v>
      </c>
      <c r="F65" s="159"/>
      <c r="G65" s="7">
        <v>300</v>
      </c>
      <c r="H65" s="85" t="s">
        <v>148</v>
      </c>
      <c r="I65" s="86"/>
    </row>
    <row r="66" spans="1:9" ht="23.25" customHeight="1">
      <c r="A66" s="34"/>
      <c r="B66" s="112"/>
      <c r="C66" s="6" t="s">
        <v>54</v>
      </c>
      <c r="D66" s="125"/>
      <c r="E66" s="22">
        <v>200</v>
      </c>
      <c r="F66" s="160"/>
      <c r="G66" s="22">
        <v>300</v>
      </c>
      <c r="H66" s="87"/>
      <c r="I66" s="88"/>
    </row>
    <row r="67" spans="1:9" ht="23.25" customHeight="1">
      <c r="A67" s="34"/>
      <c r="B67" s="112"/>
      <c r="C67" s="20" t="s">
        <v>19</v>
      </c>
      <c r="D67" s="125"/>
      <c r="E67" s="7">
        <v>313100</v>
      </c>
      <c r="F67" s="160"/>
      <c r="G67" s="75">
        <v>311100</v>
      </c>
      <c r="H67" s="87"/>
      <c r="I67" s="88"/>
    </row>
    <row r="68" spans="1:9" ht="23.25" customHeight="1">
      <c r="A68" s="34"/>
      <c r="B68" s="112"/>
      <c r="C68" s="6" t="s">
        <v>55</v>
      </c>
      <c r="D68" s="125"/>
      <c r="E68" s="22">
        <v>313100</v>
      </c>
      <c r="F68" s="160"/>
      <c r="G68" s="76">
        <v>311100</v>
      </c>
      <c r="H68" s="87"/>
      <c r="I68" s="88"/>
    </row>
    <row r="69" spans="1:9" ht="22.5" customHeight="1">
      <c r="A69" s="34"/>
      <c r="B69" s="112"/>
      <c r="C69" s="20" t="s">
        <v>20</v>
      </c>
      <c r="D69" s="125"/>
      <c r="E69" s="7">
        <v>2000</v>
      </c>
      <c r="F69" s="160"/>
      <c r="G69" s="7">
        <v>1800</v>
      </c>
      <c r="H69" s="87"/>
      <c r="I69" s="88"/>
    </row>
    <row r="70" spans="1:9" ht="22.5" customHeight="1">
      <c r="A70" s="34"/>
      <c r="B70" s="112"/>
      <c r="C70" s="6" t="s">
        <v>56</v>
      </c>
      <c r="D70" s="125"/>
      <c r="E70" s="22">
        <v>2000</v>
      </c>
      <c r="F70" s="160"/>
      <c r="G70" s="22">
        <v>1800</v>
      </c>
      <c r="H70" s="87"/>
      <c r="I70" s="88"/>
    </row>
    <row r="71" spans="1:9" ht="19.5" customHeight="1">
      <c r="A71" s="34"/>
      <c r="B71" s="112"/>
      <c r="C71" s="20" t="s">
        <v>21</v>
      </c>
      <c r="D71" s="125"/>
      <c r="E71" s="7">
        <v>30000</v>
      </c>
      <c r="F71" s="160"/>
      <c r="G71" s="7">
        <v>38500</v>
      </c>
      <c r="H71" s="87"/>
      <c r="I71" s="88"/>
    </row>
    <row r="72" spans="1:9" ht="16.5" customHeight="1">
      <c r="A72" s="34"/>
      <c r="B72" s="112"/>
      <c r="C72" s="6" t="s">
        <v>57</v>
      </c>
      <c r="D72" s="125"/>
      <c r="E72" s="22">
        <v>5000</v>
      </c>
      <c r="F72" s="160"/>
      <c r="G72" s="22">
        <v>6900</v>
      </c>
      <c r="H72" s="87"/>
      <c r="I72" s="88"/>
    </row>
    <row r="73" spans="1:9" ht="15.75" customHeight="1">
      <c r="A73" s="34"/>
      <c r="B73" s="112"/>
      <c r="C73" s="6" t="s">
        <v>58</v>
      </c>
      <c r="D73" s="125"/>
      <c r="E73" s="22">
        <v>25000</v>
      </c>
      <c r="F73" s="160"/>
      <c r="G73" s="22">
        <v>31600</v>
      </c>
      <c r="H73" s="87"/>
      <c r="I73" s="88"/>
    </row>
    <row r="74" spans="1:9" ht="18" customHeight="1">
      <c r="A74" s="34"/>
      <c r="B74" s="112"/>
      <c r="C74" s="20" t="s">
        <v>59</v>
      </c>
      <c r="D74" s="125"/>
      <c r="E74" s="7">
        <v>0</v>
      </c>
      <c r="F74" s="160"/>
      <c r="G74" s="7">
        <v>0</v>
      </c>
      <c r="H74" s="87"/>
      <c r="I74" s="88"/>
    </row>
    <row r="75" spans="1:9" ht="16.5" customHeight="1">
      <c r="A75" s="34"/>
      <c r="B75" s="112"/>
      <c r="C75" s="6" t="s">
        <v>60</v>
      </c>
      <c r="D75" s="125"/>
      <c r="E75" s="22">
        <v>0</v>
      </c>
      <c r="F75" s="160"/>
      <c r="G75" s="22">
        <v>0</v>
      </c>
      <c r="H75" s="87"/>
      <c r="I75" s="88"/>
    </row>
    <row r="76" spans="1:9" ht="21" customHeight="1">
      <c r="A76" s="34"/>
      <c r="B76" s="112"/>
      <c r="C76" s="20" t="s">
        <v>36</v>
      </c>
      <c r="D76" s="125"/>
      <c r="E76" s="7">
        <v>15000</v>
      </c>
      <c r="F76" s="160"/>
      <c r="G76" s="75">
        <v>28300</v>
      </c>
      <c r="H76" s="87"/>
      <c r="I76" s="88"/>
    </row>
    <row r="77" spans="1:9" ht="19.5" customHeight="1">
      <c r="A77" s="34"/>
      <c r="B77" s="112"/>
      <c r="C77" s="6" t="s">
        <v>61</v>
      </c>
      <c r="D77" s="134"/>
      <c r="E77" s="22">
        <v>15000</v>
      </c>
      <c r="F77" s="161"/>
      <c r="G77" s="76">
        <v>28300</v>
      </c>
      <c r="H77" s="89"/>
      <c r="I77" s="90"/>
    </row>
    <row r="78" spans="1:9" ht="16.5" customHeight="1">
      <c r="A78" s="34"/>
      <c r="B78" s="112"/>
      <c r="C78" s="20" t="s">
        <v>124</v>
      </c>
      <c r="D78" s="9">
        <v>0</v>
      </c>
      <c r="E78" s="91"/>
      <c r="F78" s="9">
        <v>3700</v>
      </c>
      <c r="G78" s="91"/>
      <c r="H78" s="85" t="s">
        <v>149</v>
      </c>
      <c r="I78" s="86"/>
    </row>
    <row r="79" spans="1:9" ht="16.5" customHeight="1">
      <c r="A79" s="34"/>
      <c r="B79" s="112"/>
      <c r="C79" s="36" t="s">
        <v>84</v>
      </c>
      <c r="D79" s="59">
        <v>0</v>
      </c>
      <c r="E79" s="92"/>
      <c r="F79" s="60">
        <v>3700</v>
      </c>
      <c r="G79" s="92"/>
      <c r="H79" s="87"/>
      <c r="I79" s="88"/>
    </row>
    <row r="80" spans="1:9" ht="21.75" customHeight="1">
      <c r="A80" s="34"/>
      <c r="B80" s="112"/>
      <c r="C80" s="20" t="s">
        <v>23</v>
      </c>
      <c r="D80" s="7">
        <v>222000</v>
      </c>
      <c r="E80" s="92"/>
      <c r="F80" s="75">
        <v>241800</v>
      </c>
      <c r="G80" s="92"/>
      <c r="H80" s="87"/>
      <c r="I80" s="88"/>
    </row>
    <row r="81" spans="1:9" ht="22.5" customHeight="1">
      <c r="A81" s="34"/>
      <c r="B81" s="112"/>
      <c r="C81" s="6" t="s">
        <v>65</v>
      </c>
      <c r="D81" s="22">
        <v>13000</v>
      </c>
      <c r="E81" s="92"/>
      <c r="F81" s="22">
        <v>32500</v>
      </c>
      <c r="G81" s="92"/>
      <c r="H81" s="87"/>
      <c r="I81" s="88"/>
    </row>
    <row r="82" spans="1:9" ht="18" customHeight="1">
      <c r="A82" s="34"/>
      <c r="B82" s="112"/>
      <c r="C82" s="6" t="s">
        <v>66</v>
      </c>
      <c r="D82" s="22">
        <v>208500</v>
      </c>
      <c r="E82" s="92"/>
      <c r="F82" s="76">
        <v>209300</v>
      </c>
      <c r="G82" s="92"/>
      <c r="H82" s="87"/>
      <c r="I82" s="88"/>
    </row>
    <row r="83" spans="1:9" ht="20.25" customHeight="1">
      <c r="A83" s="34"/>
      <c r="B83" s="112"/>
      <c r="C83" s="6" t="s">
        <v>67</v>
      </c>
      <c r="D83" s="22">
        <v>500</v>
      </c>
      <c r="E83" s="92"/>
      <c r="F83" s="22">
        <v>0</v>
      </c>
      <c r="G83" s="92"/>
      <c r="H83" s="87"/>
      <c r="I83" s="88"/>
    </row>
    <row r="84" spans="1:9" ht="14.25" customHeight="1">
      <c r="A84" s="34"/>
      <c r="B84" s="112"/>
      <c r="C84" s="20" t="s">
        <v>24</v>
      </c>
      <c r="D84" s="7">
        <v>75000</v>
      </c>
      <c r="E84" s="92"/>
      <c r="F84" s="7">
        <v>51600</v>
      </c>
      <c r="G84" s="92"/>
      <c r="H84" s="87"/>
      <c r="I84" s="88"/>
    </row>
    <row r="85" spans="1:9" ht="18" customHeight="1">
      <c r="A85" s="34"/>
      <c r="B85" s="112"/>
      <c r="C85" s="6" t="s">
        <v>68</v>
      </c>
      <c r="D85" s="22">
        <v>2000</v>
      </c>
      <c r="E85" s="92"/>
      <c r="F85" s="22">
        <v>3000</v>
      </c>
      <c r="G85" s="92"/>
      <c r="H85" s="87"/>
      <c r="I85" s="88"/>
    </row>
    <row r="86" spans="1:9" ht="16.5" customHeight="1">
      <c r="A86" s="35"/>
      <c r="B86" s="113"/>
      <c r="C86" s="6" t="s">
        <v>69</v>
      </c>
      <c r="D86" s="22">
        <v>73000</v>
      </c>
      <c r="E86" s="93"/>
      <c r="F86" s="22">
        <v>48600</v>
      </c>
      <c r="G86" s="93"/>
      <c r="H86" s="89"/>
      <c r="I86" s="90"/>
    </row>
    <row r="87" spans="1:9" ht="23.25" customHeight="1">
      <c r="A87" s="114" t="s">
        <v>4</v>
      </c>
      <c r="B87" s="108" t="s">
        <v>62</v>
      </c>
      <c r="C87" s="20" t="s">
        <v>25</v>
      </c>
      <c r="D87" s="7">
        <v>18600</v>
      </c>
      <c r="E87" s="30"/>
      <c r="F87" s="7">
        <v>12000</v>
      </c>
      <c r="G87" s="23"/>
      <c r="H87" s="85" t="s">
        <v>150</v>
      </c>
      <c r="I87" s="103"/>
    </row>
    <row r="88" spans="1:9" ht="15" customHeight="1">
      <c r="A88" s="115"/>
      <c r="B88" s="112"/>
      <c r="C88" s="6" t="s">
        <v>70</v>
      </c>
      <c r="D88" s="22">
        <v>4500</v>
      </c>
      <c r="E88" s="31"/>
      <c r="F88" s="22">
        <v>4500</v>
      </c>
      <c r="G88" s="25"/>
      <c r="H88" s="104"/>
      <c r="I88" s="105"/>
    </row>
    <row r="89" spans="1:9" ht="17.25" customHeight="1">
      <c r="A89" s="115"/>
      <c r="B89" s="112"/>
      <c r="C89" s="6" t="s">
        <v>71</v>
      </c>
      <c r="D89" s="22">
        <v>3000</v>
      </c>
      <c r="E89" s="31"/>
      <c r="F89" s="22">
        <v>3100</v>
      </c>
      <c r="G89" s="25"/>
      <c r="H89" s="104"/>
      <c r="I89" s="105"/>
    </row>
    <row r="90" spans="1:9" ht="16.5" customHeight="1">
      <c r="A90" s="115"/>
      <c r="B90" s="112"/>
      <c r="C90" s="6" t="s">
        <v>72</v>
      </c>
      <c r="D90" s="22">
        <v>11100</v>
      </c>
      <c r="E90" s="32"/>
      <c r="F90" s="22">
        <v>4400</v>
      </c>
      <c r="G90" s="24"/>
      <c r="H90" s="106"/>
      <c r="I90" s="107"/>
    </row>
    <row r="91" spans="1:9" ht="20.25" customHeight="1">
      <c r="A91" s="115"/>
      <c r="B91" s="112"/>
      <c r="C91" s="20" t="s">
        <v>26</v>
      </c>
      <c r="D91" s="7">
        <v>200</v>
      </c>
      <c r="E91" s="30"/>
      <c r="F91" s="7">
        <v>1700</v>
      </c>
      <c r="G91" s="23"/>
      <c r="H91" s="85" t="s">
        <v>172</v>
      </c>
      <c r="I91" s="103"/>
    </row>
    <row r="92" spans="1:9" ht="24.75" customHeight="1">
      <c r="A92" s="115"/>
      <c r="B92" s="112"/>
      <c r="C92" s="6" t="s">
        <v>73</v>
      </c>
      <c r="D92" s="22">
        <v>200</v>
      </c>
      <c r="E92" s="31"/>
      <c r="F92" s="22">
        <v>1700</v>
      </c>
      <c r="G92" s="25"/>
      <c r="H92" s="104"/>
      <c r="I92" s="105"/>
    </row>
    <row r="93" spans="1:9" ht="20.25" customHeight="1">
      <c r="A93" s="115"/>
      <c r="B93" s="112"/>
      <c r="C93" s="20" t="s">
        <v>34</v>
      </c>
      <c r="D93" s="7">
        <v>0</v>
      </c>
      <c r="E93" s="31"/>
      <c r="F93" s="7">
        <v>740</v>
      </c>
      <c r="G93" s="25"/>
      <c r="H93" s="104"/>
      <c r="I93" s="105"/>
    </row>
    <row r="94" spans="1:9" ht="20.25" customHeight="1">
      <c r="A94" s="115"/>
      <c r="B94" s="112"/>
      <c r="C94" s="6" t="s">
        <v>74</v>
      </c>
      <c r="D94" s="22">
        <v>0</v>
      </c>
      <c r="E94" s="31"/>
      <c r="F94" s="22">
        <v>740</v>
      </c>
      <c r="G94" s="25"/>
      <c r="H94" s="104"/>
      <c r="I94" s="105"/>
    </row>
    <row r="95" spans="1:9" ht="20.25" customHeight="1">
      <c r="A95" s="115"/>
      <c r="B95" s="112"/>
      <c r="C95" s="20" t="s">
        <v>27</v>
      </c>
      <c r="D95" s="7">
        <v>41000</v>
      </c>
      <c r="E95" s="31"/>
      <c r="F95" s="7">
        <v>62060</v>
      </c>
      <c r="G95" s="25"/>
      <c r="H95" s="104"/>
      <c r="I95" s="105"/>
    </row>
    <row r="96" spans="1:9" ht="20.25" customHeight="1">
      <c r="A96" s="115"/>
      <c r="B96" s="112"/>
      <c r="C96" s="6" t="s">
        <v>75</v>
      </c>
      <c r="D96" s="22">
        <v>33000</v>
      </c>
      <c r="E96" s="31"/>
      <c r="F96" s="22">
        <v>61100</v>
      </c>
      <c r="G96" s="25"/>
      <c r="H96" s="104"/>
      <c r="I96" s="105"/>
    </row>
    <row r="97" spans="1:9" ht="20.25" customHeight="1">
      <c r="A97" s="115"/>
      <c r="B97" s="112"/>
      <c r="C97" s="6" t="s">
        <v>103</v>
      </c>
      <c r="D97" s="22">
        <v>0</v>
      </c>
      <c r="E97" s="31"/>
      <c r="F97" s="22">
        <v>360</v>
      </c>
      <c r="G97" s="25"/>
      <c r="H97" s="104"/>
      <c r="I97" s="105"/>
    </row>
    <row r="98" spans="1:9" ht="20.25" customHeight="1">
      <c r="A98" s="115"/>
      <c r="B98" s="112"/>
      <c r="C98" s="6" t="s">
        <v>76</v>
      </c>
      <c r="D98" s="22">
        <v>3000</v>
      </c>
      <c r="E98" s="31"/>
      <c r="F98" s="22">
        <v>0</v>
      </c>
      <c r="G98" s="25"/>
      <c r="H98" s="104"/>
      <c r="I98" s="105"/>
    </row>
    <row r="99" spans="1:9" ht="20.25" customHeight="1">
      <c r="A99" s="115"/>
      <c r="B99" s="112"/>
      <c r="C99" s="6" t="s">
        <v>125</v>
      </c>
      <c r="D99" s="22">
        <v>0</v>
      </c>
      <c r="E99" s="31"/>
      <c r="F99" s="22">
        <v>0</v>
      </c>
      <c r="G99" s="25"/>
      <c r="H99" s="104"/>
      <c r="I99" s="105"/>
    </row>
    <row r="100" spans="1:9" ht="20.25" customHeight="1">
      <c r="A100" s="115"/>
      <c r="B100" s="112"/>
      <c r="C100" s="6" t="s">
        <v>104</v>
      </c>
      <c r="D100" s="22">
        <v>0</v>
      </c>
      <c r="E100" s="31"/>
      <c r="F100" s="22">
        <v>400</v>
      </c>
      <c r="G100" s="25"/>
      <c r="H100" s="104"/>
      <c r="I100" s="105"/>
    </row>
    <row r="101" spans="1:9" ht="20.25" customHeight="1">
      <c r="A101" s="115"/>
      <c r="B101" s="112"/>
      <c r="C101" s="6" t="s">
        <v>77</v>
      </c>
      <c r="D101" s="22">
        <v>5000</v>
      </c>
      <c r="E101" s="31"/>
      <c r="F101" s="22">
        <v>0</v>
      </c>
      <c r="G101" s="25"/>
      <c r="H101" s="104"/>
      <c r="I101" s="105"/>
    </row>
    <row r="102" spans="1:9" ht="20.25" customHeight="1">
      <c r="A102" s="115"/>
      <c r="B102" s="112"/>
      <c r="C102" s="6" t="s">
        <v>143</v>
      </c>
      <c r="D102" s="22">
        <v>0</v>
      </c>
      <c r="E102" s="31"/>
      <c r="F102" s="22">
        <v>200</v>
      </c>
      <c r="G102" s="25"/>
      <c r="H102" s="104"/>
      <c r="I102" s="105"/>
    </row>
    <row r="103" spans="1:9" ht="20.25" customHeight="1">
      <c r="A103" s="115"/>
      <c r="B103" s="112"/>
      <c r="C103" s="20" t="s">
        <v>146</v>
      </c>
      <c r="D103" s="7">
        <v>3500</v>
      </c>
      <c r="E103" s="31"/>
      <c r="F103" s="7">
        <v>6400</v>
      </c>
      <c r="G103" s="25"/>
      <c r="H103" s="104"/>
      <c r="I103" s="105"/>
    </row>
    <row r="104" spans="1:9" ht="20.25" customHeight="1">
      <c r="A104" s="115"/>
      <c r="B104" s="112"/>
      <c r="C104" s="6" t="s">
        <v>78</v>
      </c>
      <c r="D104" s="22">
        <v>3500</v>
      </c>
      <c r="E104" s="31"/>
      <c r="F104" s="22">
        <v>4500</v>
      </c>
      <c r="G104" s="25"/>
      <c r="H104" s="104"/>
      <c r="I104" s="105"/>
    </row>
    <row r="105" spans="1:9" ht="31.5" customHeight="1">
      <c r="A105" s="116"/>
      <c r="B105" s="113"/>
      <c r="C105" s="6" t="s">
        <v>145</v>
      </c>
      <c r="D105" s="22">
        <v>0</v>
      </c>
      <c r="E105" s="32"/>
      <c r="F105" s="22">
        <v>1900</v>
      </c>
      <c r="G105" s="24"/>
      <c r="H105" s="106"/>
      <c r="I105" s="107"/>
    </row>
    <row r="106" spans="1:9" ht="52.5" customHeight="1">
      <c r="A106" s="120" t="s">
        <v>79</v>
      </c>
      <c r="B106" s="121"/>
      <c r="C106" s="122"/>
      <c r="D106" s="8">
        <f>SUM(D78+D80+D84+D87+D91+D93+D95+D103)</f>
        <v>360300</v>
      </c>
      <c r="E106" s="7">
        <f>SUM(E65+E67+E69+E71+E74+E77)</f>
        <v>360300</v>
      </c>
      <c r="F106" s="8">
        <f>SUM(F78+F80+F84+F87+F91+F93+F95+F103)</f>
        <v>380000</v>
      </c>
      <c r="G106" s="7">
        <f>SUM(G65+G67+G69+G71+G7+G76)</f>
        <v>380000</v>
      </c>
      <c r="H106" s="157" t="s">
        <v>151</v>
      </c>
      <c r="I106" s="158"/>
    </row>
    <row r="107" spans="1:9" ht="52.5" customHeight="1">
      <c r="A107" s="72"/>
      <c r="B107" s="72"/>
      <c r="C107" s="72"/>
      <c r="D107" s="73"/>
      <c r="E107" s="73"/>
      <c r="F107" s="73"/>
      <c r="G107" s="73"/>
      <c r="H107" s="74"/>
      <c r="I107" s="74"/>
    </row>
    <row r="108" spans="1:10" ht="21" customHeight="1">
      <c r="A108" s="111" t="s">
        <v>135</v>
      </c>
      <c r="B108" s="111"/>
      <c r="C108" s="111"/>
      <c r="D108" s="111"/>
      <c r="E108" s="111"/>
      <c r="F108" s="111"/>
      <c r="G108" s="111"/>
      <c r="H108" s="111"/>
      <c r="I108" s="111"/>
      <c r="J108" s="10"/>
    </row>
    <row r="109" spans="1:10" ht="24" customHeight="1">
      <c r="A109" s="127" t="s">
        <v>42</v>
      </c>
      <c r="B109" s="94" t="s">
        <v>0</v>
      </c>
      <c r="C109" s="94" t="s">
        <v>123</v>
      </c>
      <c r="D109" s="137" t="s">
        <v>136</v>
      </c>
      <c r="E109" s="138"/>
      <c r="F109" s="137" t="s">
        <v>137</v>
      </c>
      <c r="G109" s="138"/>
      <c r="H109" s="152" t="s">
        <v>119</v>
      </c>
      <c r="I109" s="153"/>
      <c r="J109" s="2"/>
    </row>
    <row r="110" spans="1:10" ht="22.5" customHeight="1">
      <c r="A110" s="127"/>
      <c r="B110" s="96"/>
      <c r="C110" s="96"/>
      <c r="D110" s="4" t="s">
        <v>1</v>
      </c>
      <c r="E110" s="4" t="s">
        <v>2</v>
      </c>
      <c r="F110" s="4" t="s">
        <v>1</v>
      </c>
      <c r="G110" s="4" t="s">
        <v>2</v>
      </c>
      <c r="H110" s="154"/>
      <c r="I110" s="155"/>
      <c r="J110" s="5"/>
    </row>
    <row r="111" spans="1:10" ht="26.25" customHeight="1">
      <c r="A111" s="33" t="s">
        <v>5</v>
      </c>
      <c r="B111" s="108" t="s">
        <v>63</v>
      </c>
      <c r="C111" s="40" t="s">
        <v>38</v>
      </c>
      <c r="D111" s="94"/>
      <c r="E111" s="41">
        <v>57000</v>
      </c>
      <c r="F111" s="94"/>
      <c r="G111" s="41">
        <v>62050</v>
      </c>
      <c r="H111" s="97" t="s">
        <v>156</v>
      </c>
      <c r="I111" s="98"/>
      <c r="J111" s="5"/>
    </row>
    <row r="112" spans="1:10" ht="21.75" customHeight="1">
      <c r="A112" s="34"/>
      <c r="B112" s="112"/>
      <c r="C112" s="16" t="s">
        <v>80</v>
      </c>
      <c r="D112" s="95"/>
      <c r="E112" s="42">
        <v>57000</v>
      </c>
      <c r="F112" s="95"/>
      <c r="G112" s="42">
        <v>62050</v>
      </c>
      <c r="H112" s="99"/>
      <c r="I112" s="100"/>
      <c r="J112" s="5"/>
    </row>
    <row r="113" spans="1:9" ht="21" customHeight="1">
      <c r="A113" s="34"/>
      <c r="B113" s="112"/>
      <c r="C113" s="43" t="s">
        <v>126</v>
      </c>
      <c r="D113" s="95"/>
      <c r="E113" s="23">
        <v>780200</v>
      </c>
      <c r="F113" s="95"/>
      <c r="G113" s="23">
        <v>314500</v>
      </c>
      <c r="H113" s="99"/>
      <c r="I113" s="100"/>
    </row>
    <row r="114" spans="1:9" ht="12" customHeight="1">
      <c r="A114" s="34"/>
      <c r="B114" s="112"/>
      <c r="C114" s="6" t="s">
        <v>128</v>
      </c>
      <c r="D114" s="95"/>
      <c r="E114" s="44">
        <v>530200</v>
      </c>
      <c r="F114" s="95"/>
      <c r="G114" s="77">
        <v>296400</v>
      </c>
      <c r="H114" s="99"/>
      <c r="I114" s="100"/>
    </row>
    <row r="115" spans="1:9" ht="12" customHeight="1">
      <c r="A115" s="34"/>
      <c r="B115" s="112"/>
      <c r="C115" s="6" t="s">
        <v>152</v>
      </c>
      <c r="D115" s="95"/>
      <c r="E115" s="61">
        <v>250000</v>
      </c>
      <c r="F115" s="95"/>
      <c r="G115" s="61">
        <v>18125</v>
      </c>
      <c r="H115" s="99"/>
      <c r="I115" s="100"/>
    </row>
    <row r="116" spans="1:9" ht="13.5" customHeight="1">
      <c r="A116" s="34"/>
      <c r="B116" s="112"/>
      <c r="C116" s="20" t="s">
        <v>59</v>
      </c>
      <c r="D116" s="95"/>
      <c r="E116" s="23">
        <v>0</v>
      </c>
      <c r="F116" s="95"/>
      <c r="G116" s="23">
        <v>350</v>
      </c>
      <c r="H116" s="99"/>
      <c r="I116" s="100"/>
    </row>
    <row r="117" spans="1:9" ht="13.5" customHeight="1">
      <c r="A117" s="34"/>
      <c r="B117" s="112"/>
      <c r="C117" s="6" t="s">
        <v>60</v>
      </c>
      <c r="D117" s="95"/>
      <c r="E117" s="61">
        <v>0</v>
      </c>
      <c r="F117" s="95"/>
      <c r="G117" s="61">
        <v>350</v>
      </c>
      <c r="H117" s="99"/>
      <c r="I117" s="100"/>
    </row>
    <row r="118" spans="1:9" ht="16.5" customHeight="1">
      <c r="A118" s="34"/>
      <c r="B118" s="112"/>
      <c r="C118" s="20" t="s">
        <v>155</v>
      </c>
      <c r="D118" s="95"/>
      <c r="E118" s="23">
        <v>0</v>
      </c>
      <c r="F118" s="95"/>
      <c r="G118" s="79">
        <v>3365</v>
      </c>
      <c r="H118" s="99"/>
      <c r="I118" s="100"/>
    </row>
    <row r="119" spans="1:9" ht="14.25" customHeight="1">
      <c r="A119" s="34"/>
      <c r="B119" s="112"/>
      <c r="C119" s="6" t="s">
        <v>154</v>
      </c>
      <c r="D119" s="96"/>
      <c r="E119" s="61">
        <v>0</v>
      </c>
      <c r="F119" s="96"/>
      <c r="G119" s="80">
        <v>3365</v>
      </c>
      <c r="H119" s="101"/>
      <c r="I119" s="102"/>
    </row>
    <row r="120" spans="1:9" ht="18.75" customHeight="1">
      <c r="A120" s="34"/>
      <c r="B120" s="112"/>
      <c r="C120" s="45" t="s">
        <v>37</v>
      </c>
      <c r="D120" s="21">
        <v>46200</v>
      </c>
      <c r="E120" s="23"/>
      <c r="F120" s="21">
        <v>41000</v>
      </c>
      <c r="G120" s="23"/>
      <c r="H120" s="85" t="s">
        <v>157</v>
      </c>
      <c r="I120" s="86"/>
    </row>
    <row r="121" spans="1:9" ht="13.5" customHeight="1">
      <c r="A121" s="34"/>
      <c r="B121" s="112"/>
      <c r="C121" s="6" t="s">
        <v>44</v>
      </c>
      <c r="D121" s="46">
        <v>46200</v>
      </c>
      <c r="E121" s="25"/>
      <c r="F121" s="46">
        <v>41000</v>
      </c>
      <c r="G121" s="25"/>
      <c r="H121" s="87"/>
      <c r="I121" s="88"/>
    </row>
    <row r="122" spans="1:9" ht="18.75" customHeight="1">
      <c r="A122" s="34"/>
      <c r="B122" s="112"/>
      <c r="C122" s="37" t="s">
        <v>81</v>
      </c>
      <c r="D122" s="9">
        <v>0</v>
      </c>
      <c r="E122" s="25"/>
      <c r="F122" s="9">
        <v>0</v>
      </c>
      <c r="G122" s="25"/>
      <c r="H122" s="87"/>
      <c r="I122" s="88"/>
    </row>
    <row r="123" spans="1:9" ht="15.75" customHeight="1">
      <c r="A123" s="34"/>
      <c r="B123" s="112"/>
      <c r="C123" s="36" t="s">
        <v>47</v>
      </c>
      <c r="D123" s="46">
        <v>0</v>
      </c>
      <c r="E123" s="25"/>
      <c r="F123" s="46">
        <v>0</v>
      </c>
      <c r="G123" s="25"/>
      <c r="H123" s="87"/>
      <c r="I123" s="88"/>
    </row>
    <row r="124" spans="1:9" ht="21" customHeight="1">
      <c r="A124" s="34"/>
      <c r="B124" s="112"/>
      <c r="C124" s="20" t="s">
        <v>29</v>
      </c>
      <c r="D124" s="7">
        <v>7200</v>
      </c>
      <c r="E124" s="25"/>
      <c r="F124" s="7">
        <v>6000</v>
      </c>
      <c r="G124" s="25"/>
      <c r="H124" s="87"/>
      <c r="I124" s="88"/>
    </row>
    <row r="125" spans="1:9" ht="17.25" customHeight="1">
      <c r="A125" s="34"/>
      <c r="B125" s="112"/>
      <c r="C125" s="6" t="s">
        <v>82</v>
      </c>
      <c r="D125" s="22">
        <v>6500</v>
      </c>
      <c r="E125" s="25"/>
      <c r="F125" s="22">
        <v>5400</v>
      </c>
      <c r="G125" s="25"/>
      <c r="H125" s="87"/>
      <c r="I125" s="88"/>
    </row>
    <row r="126" spans="1:9" ht="12.75" customHeight="1">
      <c r="A126" s="34"/>
      <c r="B126" s="112"/>
      <c r="C126" s="6" t="s">
        <v>83</v>
      </c>
      <c r="D126" s="22">
        <v>700</v>
      </c>
      <c r="E126" s="25"/>
      <c r="F126" s="22">
        <v>600</v>
      </c>
      <c r="G126" s="25"/>
      <c r="H126" s="87"/>
      <c r="I126" s="88"/>
    </row>
    <row r="127" spans="1:9" ht="13.5" customHeight="1">
      <c r="A127" s="34"/>
      <c r="B127" s="112"/>
      <c r="C127" s="20" t="s">
        <v>22</v>
      </c>
      <c r="D127" s="7">
        <v>23600</v>
      </c>
      <c r="E127" s="25"/>
      <c r="F127" s="7">
        <v>15900</v>
      </c>
      <c r="G127" s="25"/>
      <c r="H127" s="87"/>
      <c r="I127" s="88"/>
    </row>
    <row r="128" spans="1:9" ht="13.5" customHeight="1">
      <c r="A128" s="34"/>
      <c r="B128" s="112"/>
      <c r="C128" s="6" t="s">
        <v>84</v>
      </c>
      <c r="D128" s="22">
        <v>8000</v>
      </c>
      <c r="E128" s="25"/>
      <c r="F128" s="22">
        <v>4600</v>
      </c>
      <c r="G128" s="25"/>
      <c r="H128" s="87"/>
      <c r="I128" s="88"/>
    </row>
    <row r="129" spans="1:9" ht="13.5" customHeight="1">
      <c r="A129" s="34"/>
      <c r="B129" s="112"/>
      <c r="C129" s="6" t="s">
        <v>127</v>
      </c>
      <c r="D129" s="22">
        <v>6000</v>
      </c>
      <c r="E129" s="25"/>
      <c r="F129" s="22">
        <v>3800</v>
      </c>
      <c r="G129" s="25"/>
      <c r="H129" s="87"/>
      <c r="I129" s="88"/>
    </row>
    <row r="130" spans="1:9" ht="13.5" customHeight="1">
      <c r="A130" s="34"/>
      <c r="B130" s="112"/>
      <c r="C130" s="6" t="s">
        <v>85</v>
      </c>
      <c r="D130" s="22">
        <v>1800</v>
      </c>
      <c r="E130" s="25"/>
      <c r="F130" s="22">
        <v>800</v>
      </c>
      <c r="G130" s="25"/>
      <c r="H130" s="87"/>
      <c r="I130" s="88"/>
    </row>
    <row r="131" spans="1:9" ht="13.5" customHeight="1">
      <c r="A131" s="34"/>
      <c r="B131" s="112"/>
      <c r="C131" s="6" t="s">
        <v>86</v>
      </c>
      <c r="D131" s="22">
        <v>7800</v>
      </c>
      <c r="E131" s="25"/>
      <c r="F131" s="22">
        <v>6700</v>
      </c>
      <c r="G131" s="25"/>
      <c r="H131" s="87"/>
      <c r="I131" s="88"/>
    </row>
    <row r="132" spans="1:9" ht="29.25" customHeight="1">
      <c r="A132" s="34"/>
      <c r="B132" s="112"/>
      <c r="C132" s="20" t="s">
        <v>33</v>
      </c>
      <c r="D132" s="7">
        <v>166900</v>
      </c>
      <c r="E132" s="25"/>
      <c r="F132" s="75">
        <v>179200</v>
      </c>
      <c r="G132" s="25"/>
      <c r="H132" s="87"/>
      <c r="I132" s="88"/>
    </row>
    <row r="133" spans="1:9" ht="17.25" customHeight="1">
      <c r="A133" s="34"/>
      <c r="B133" s="112"/>
      <c r="C133" s="6" t="s">
        <v>87</v>
      </c>
      <c r="D133" s="22">
        <v>34000</v>
      </c>
      <c r="E133" s="25"/>
      <c r="F133" s="22">
        <v>38500</v>
      </c>
      <c r="G133" s="25"/>
      <c r="H133" s="87"/>
      <c r="I133" s="88"/>
    </row>
    <row r="134" spans="1:9" ht="18.75" customHeight="1">
      <c r="A134" s="34"/>
      <c r="B134" s="112"/>
      <c r="C134" s="6" t="s">
        <v>88</v>
      </c>
      <c r="D134" s="22">
        <v>123000</v>
      </c>
      <c r="E134" s="25"/>
      <c r="F134" s="76">
        <v>133300</v>
      </c>
      <c r="G134" s="25"/>
      <c r="H134" s="87"/>
      <c r="I134" s="88"/>
    </row>
    <row r="135" spans="1:9" ht="15.75" customHeight="1">
      <c r="A135" s="34"/>
      <c r="B135" s="112"/>
      <c r="C135" s="6" t="s">
        <v>89</v>
      </c>
      <c r="D135" s="22">
        <v>7900</v>
      </c>
      <c r="E135" s="25"/>
      <c r="F135" s="22">
        <v>6600</v>
      </c>
      <c r="G135" s="25"/>
      <c r="H135" s="87"/>
      <c r="I135" s="88"/>
    </row>
    <row r="136" spans="1:9" ht="17.25" customHeight="1">
      <c r="A136" s="35"/>
      <c r="B136" s="113"/>
      <c r="C136" s="6" t="s">
        <v>90</v>
      </c>
      <c r="D136" s="22">
        <v>2000</v>
      </c>
      <c r="E136" s="24"/>
      <c r="F136" s="22">
        <v>800</v>
      </c>
      <c r="G136" s="24"/>
      <c r="H136" s="89"/>
      <c r="I136" s="90"/>
    </row>
    <row r="137" spans="1:9" ht="15" customHeight="1">
      <c r="A137" s="33" t="s">
        <v>5</v>
      </c>
      <c r="B137" s="108" t="s">
        <v>63</v>
      </c>
      <c r="C137" s="20" t="s">
        <v>24</v>
      </c>
      <c r="D137" s="7">
        <v>335000</v>
      </c>
      <c r="E137" s="23"/>
      <c r="F137" s="75">
        <v>110300</v>
      </c>
      <c r="G137" s="23"/>
      <c r="H137" s="85" t="s">
        <v>173</v>
      </c>
      <c r="I137" s="86"/>
    </row>
    <row r="138" spans="1:9" ht="13.5" customHeight="1">
      <c r="A138" s="34"/>
      <c r="B138" s="112"/>
      <c r="C138" s="6" t="s">
        <v>91</v>
      </c>
      <c r="D138" s="22">
        <v>20000</v>
      </c>
      <c r="E138" s="25"/>
      <c r="F138" s="76">
        <v>24100</v>
      </c>
      <c r="G138" s="25"/>
      <c r="H138" s="87"/>
      <c r="I138" s="88"/>
    </row>
    <row r="139" spans="1:9" ht="13.5" customHeight="1">
      <c r="A139" s="34"/>
      <c r="B139" s="112"/>
      <c r="C139" s="6" t="s">
        <v>92</v>
      </c>
      <c r="D139" s="22">
        <v>250000</v>
      </c>
      <c r="E139" s="25"/>
      <c r="F139" s="22">
        <v>3400</v>
      </c>
      <c r="G139" s="25"/>
      <c r="H139" s="87"/>
      <c r="I139" s="88"/>
    </row>
    <row r="140" spans="1:9" ht="13.5" customHeight="1">
      <c r="A140" s="34"/>
      <c r="B140" s="112"/>
      <c r="C140" s="6" t="s">
        <v>93</v>
      </c>
      <c r="D140" s="22">
        <v>2000</v>
      </c>
      <c r="E140" s="25"/>
      <c r="F140" s="22">
        <v>400</v>
      </c>
      <c r="G140" s="25"/>
      <c r="H140" s="87"/>
      <c r="I140" s="88"/>
    </row>
    <row r="141" spans="1:9" ht="13.5" customHeight="1">
      <c r="A141" s="34"/>
      <c r="B141" s="112"/>
      <c r="C141" s="6" t="s">
        <v>94</v>
      </c>
      <c r="D141" s="22">
        <v>25000</v>
      </c>
      <c r="E141" s="25"/>
      <c r="F141" s="76">
        <v>24200</v>
      </c>
      <c r="G141" s="25"/>
      <c r="H141" s="87"/>
      <c r="I141" s="88"/>
    </row>
    <row r="142" spans="1:9" ht="13.5" customHeight="1">
      <c r="A142" s="34"/>
      <c r="B142" s="112"/>
      <c r="C142" s="6" t="s">
        <v>68</v>
      </c>
      <c r="D142" s="22">
        <v>12000</v>
      </c>
      <c r="E142" s="25"/>
      <c r="F142" s="76">
        <v>10200</v>
      </c>
      <c r="G142" s="25"/>
      <c r="H142" s="87"/>
      <c r="I142" s="88"/>
    </row>
    <row r="143" spans="1:9" ht="13.5" customHeight="1">
      <c r="A143" s="34"/>
      <c r="B143" s="112"/>
      <c r="C143" s="6" t="s">
        <v>95</v>
      </c>
      <c r="D143" s="22">
        <v>12000</v>
      </c>
      <c r="E143" s="25"/>
      <c r="F143" s="22">
        <v>13200</v>
      </c>
      <c r="G143" s="25"/>
      <c r="H143" s="87"/>
      <c r="I143" s="88"/>
    </row>
    <row r="144" spans="1:9" ht="13.5" customHeight="1">
      <c r="A144" s="34"/>
      <c r="B144" s="112"/>
      <c r="C144" s="6" t="s">
        <v>96</v>
      </c>
      <c r="D144" s="22">
        <v>5000</v>
      </c>
      <c r="E144" s="25"/>
      <c r="F144" s="22">
        <v>23000</v>
      </c>
      <c r="G144" s="25"/>
      <c r="H144" s="87"/>
      <c r="I144" s="88"/>
    </row>
    <row r="145" spans="1:9" ht="13.5" customHeight="1">
      <c r="A145" s="34"/>
      <c r="B145" s="112"/>
      <c r="C145" s="6" t="s">
        <v>97</v>
      </c>
      <c r="D145" s="22">
        <v>8000</v>
      </c>
      <c r="E145" s="25"/>
      <c r="F145" s="22">
        <v>8200</v>
      </c>
      <c r="G145" s="25"/>
      <c r="H145" s="87"/>
      <c r="I145" s="88"/>
    </row>
    <row r="146" spans="1:9" ht="13.5" customHeight="1">
      <c r="A146" s="34"/>
      <c r="B146" s="112"/>
      <c r="C146" s="6" t="s">
        <v>98</v>
      </c>
      <c r="D146" s="22">
        <v>10000</v>
      </c>
      <c r="E146" s="25"/>
      <c r="F146" s="22">
        <v>3600</v>
      </c>
      <c r="G146" s="25"/>
      <c r="H146" s="87"/>
      <c r="I146" s="88"/>
    </row>
    <row r="147" spans="1:9" ht="15" customHeight="1">
      <c r="A147" s="34"/>
      <c r="B147" s="112"/>
      <c r="C147" s="20" t="s">
        <v>106</v>
      </c>
      <c r="D147" s="7">
        <v>0</v>
      </c>
      <c r="E147" s="25"/>
      <c r="F147" s="7">
        <v>60</v>
      </c>
      <c r="G147" s="25"/>
      <c r="H147" s="87"/>
      <c r="I147" s="88"/>
    </row>
    <row r="148" spans="1:9" ht="13.5" customHeight="1">
      <c r="A148" s="34"/>
      <c r="B148" s="112"/>
      <c r="C148" s="6" t="s">
        <v>99</v>
      </c>
      <c r="D148" s="22">
        <v>0</v>
      </c>
      <c r="E148" s="25"/>
      <c r="F148" s="22">
        <v>60</v>
      </c>
      <c r="G148" s="25"/>
      <c r="H148" s="87"/>
      <c r="I148" s="88"/>
    </row>
    <row r="149" spans="1:9" ht="23.25" customHeight="1">
      <c r="A149" s="34"/>
      <c r="B149" s="112"/>
      <c r="C149" s="20" t="s">
        <v>25</v>
      </c>
      <c r="D149" s="7">
        <v>3000</v>
      </c>
      <c r="E149" s="25"/>
      <c r="F149" s="7">
        <v>2890</v>
      </c>
      <c r="G149" s="25"/>
      <c r="H149" s="87"/>
      <c r="I149" s="88"/>
    </row>
    <row r="150" spans="1:9" ht="15" customHeight="1">
      <c r="A150" s="34"/>
      <c r="B150" s="112"/>
      <c r="C150" s="6" t="s">
        <v>153</v>
      </c>
      <c r="D150" s="22">
        <v>0</v>
      </c>
      <c r="E150" s="78"/>
      <c r="F150" s="22">
        <v>300</v>
      </c>
      <c r="G150" s="25"/>
      <c r="H150" s="87"/>
      <c r="I150" s="88"/>
    </row>
    <row r="151" spans="1:9" ht="15" customHeight="1">
      <c r="A151" s="34"/>
      <c r="B151" s="112"/>
      <c r="C151" s="6" t="s">
        <v>71</v>
      </c>
      <c r="D151" s="22">
        <v>1000</v>
      </c>
      <c r="E151" s="25"/>
      <c r="F151" s="22">
        <v>900</v>
      </c>
      <c r="G151" s="25"/>
      <c r="H151" s="87"/>
      <c r="I151" s="88"/>
    </row>
    <row r="152" spans="1:9" ht="16.5" customHeight="1">
      <c r="A152" s="34"/>
      <c r="B152" s="112"/>
      <c r="C152" s="6" t="s">
        <v>100</v>
      </c>
      <c r="D152" s="22">
        <v>500</v>
      </c>
      <c r="E152" s="25"/>
      <c r="F152" s="22">
        <v>760</v>
      </c>
      <c r="G152" s="25"/>
      <c r="H152" s="87"/>
      <c r="I152" s="88"/>
    </row>
    <row r="153" spans="1:9" ht="16.5" customHeight="1">
      <c r="A153" s="34"/>
      <c r="B153" s="112"/>
      <c r="C153" s="6" t="s">
        <v>101</v>
      </c>
      <c r="D153" s="22">
        <v>1500</v>
      </c>
      <c r="E153" s="25"/>
      <c r="F153" s="22">
        <v>930</v>
      </c>
      <c r="G153" s="25"/>
      <c r="H153" s="87"/>
      <c r="I153" s="88"/>
    </row>
    <row r="154" spans="1:9" ht="17.25" customHeight="1">
      <c r="A154" s="34"/>
      <c r="B154" s="112"/>
      <c r="C154" s="20" t="s">
        <v>26</v>
      </c>
      <c r="D154" s="7">
        <v>2300</v>
      </c>
      <c r="E154" s="25"/>
      <c r="F154" s="7">
        <v>390</v>
      </c>
      <c r="G154" s="25"/>
      <c r="H154" s="87"/>
      <c r="I154" s="88"/>
    </row>
    <row r="155" spans="1:9" ht="18" customHeight="1">
      <c r="A155" s="34"/>
      <c r="B155" s="112"/>
      <c r="C155" s="6" t="s">
        <v>102</v>
      </c>
      <c r="D155" s="22">
        <v>2300</v>
      </c>
      <c r="E155" s="25"/>
      <c r="F155" s="22">
        <v>390</v>
      </c>
      <c r="G155" s="25"/>
      <c r="H155" s="89"/>
      <c r="I155" s="90"/>
    </row>
    <row r="156" spans="1:9" ht="17.25" customHeight="1">
      <c r="A156" s="34"/>
      <c r="B156" s="112"/>
      <c r="C156" s="20" t="s">
        <v>30</v>
      </c>
      <c r="D156" s="7">
        <v>3000</v>
      </c>
      <c r="E156" s="25"/>
      <c r="F156" s="7">
        <v>6400</v>
      </c>
      <c r="G156" s="25"/>
      <c r="H156" s="85" t="s">
        <v>174</v>
      </c>
      <c r="I156" s="86"/>
    </row>
    <row r="157" spans="1:9" ht="17.25" customHeight="1">
      <c r="A157" s="34"/>
      <c r="B157" s="112"/>
      <c r="C157" s="6" t="s">
        <v>75</v>
      </c>
      <c r="D157" s="22">
        <v>3000</v>
      </c>
      <c r="E157" s="25"/>
      <c r="F157" s="22">
        <v>3800</v>
      </c>
      <c r="G157" s="25"/>
      <c r="H157" s="87"/>
      <c r="I157" s="88"/>
    </row>
    <row r="158" spans="1:9" ht="17.25" customHeight="1">
      <c r="A158" s="34"/>
      <c r="B158" s="112"/>
      <c r="C158" s="6" t="s">
        <v>144</v>
      </c>
      <c r="D158" s="22">
        <v>0</v>
      </c>
      <c r="E158" s="25"/>
      <c r="F158" s="22">
        <v>2600</v>
      </c>
      <c r="G158" s="25"/>
      <c r="H158" s="87"/>
      <c r="I158" s="88"/>
    </row>
    <row r="159" spans="1:9" ht="18" customHeight="1">
      <c r="A159" s="34"/>
      <c r="B159" s="112"/>
      <c r="C159" s="20" t="s">
        <v>28</v>
      </c>
      <c r="D159" s="7">
        <v>0</v>
      </c>
      <c r="E159" s="25"/>
      <c r="F159" s="7">
        <v>0</v>
      </c>
      <c r="G159" s="25"/>
      <c r="H159" s="87"/>
      <c r="I159" s="88"/>
    </row>
    <row r="160" spans="1:9" ht="24" customHeight="1">
      <c r="A160" s="34"/>
      <c r="B160" s="112"/>
      <c r="C160" s="6" t="s">
        <v>78</v>
      </c>
      <c r="D160" s="22">
        <v>0</v>
      </c>
      <c r="E160" s="25"/>
      <c r="F160" s="22">
        <v>0</v>
      </c>
      <c r="G160" s="25"/>
      <c r="H160" s="87"/>
      <c r="I160" s="88"/>
    </row>
    <row r="161" spans="1:9" ht="21" customHeight="1">
      <c r="A161" s="34"/>
      <c r="B161" s="112"/>
      <c r="C161" s="20" t="s">
        <v>40</v>
      </c>
      <c r="D161" s="7">
        <v>250000</v>
      </c>
      <c r="E161" s="25"/>
      <c r="F161" s="7">
        <v>18125</v>
      </c>
      <c r="G161" s="25"/>
      <c r="H161" s="87"/>
      <c r="I161" s="88"/>
    </row>
    <row r="162" spans="1:9" ht="35.25" customHeight="1">
      <c r="A162" s="17"/>
      <c r="B162" s="113"/>
      <c r="C162" s="19" t="s">
        <v>105</v>
      </c>
      <c r="D162" s="22">
        <v>250000</v>
      </c>
      <c r="E162" s="24"/>
      <c r="F162" s="22">
        <v>18125</v>
      </c>
      <c r="G162" s="24"/>
      <c r="H162" s="89"/>
      <c r="I162" s="90"/>
    </row>
    <row r="163" spans="1:9" ht="56.25" customHeight="1">
      <c r="A163" s="117" t="s">
        <v>39</v>
      </c>
      <c r="B163" s="118"/>
      <c r="C163" s="119"/>
      <c r="D163" s="7">
        <f>D120+D122+D124+D127+D132+D137+D147+D149+D154+D156+D159+D161</f>
        <v>837200</v>
      </c>
      <c r="E163" s="7">
        <f>E111+E113+E116</f>
        <v>837200</v>
      </c>
      <c r="F163" s="7">
        <f>F120+F122+F124+F127+F132+F137+F147+F149+F154+F156+F159+F161</f>
        <v>380265</v>
      </c>
      <c r="G163" s="7">
        <f>G111+G113+G116+G118</f>
        <v>380265</v>
      </c>
      <c r="H163" s="142" t="s">
        <v>175</v>
      </c>
      <c r="I163" s="143"/>
    </row>
    <row r="164" spans="1:10" ht="21" customHeight="1">
      <c r="A164" s="111" t="s">
        <v>135</v>
      </c>
      <c r="B164" s="111"/>
      <c r="C164" s="111"/>
      <c r="D164" s="111"/>
      <c r="E164" s="111"/>
      <c r="F164" s="111"/>
      <c r="G164" s="111"/>
      <c r="H164" s="111"/>
      <c r="I164" s="111"/>
      <c r="J164" s="10"/>
    </row>
    <row r="165" spans="1:10" ht="24" customHeight="1">
      <c r="A165" s="127" t="s">
        <v>42</v>
      </c>
      <c r="B165" s="94" t="s">
        <v>0</v>
      </c>
      <c r="C165" s="94" t="s">
        <v>123</v>
      </c>
      <c r="D165" s="137" t="s">
        <v>136</v>
      </c>
      <c r="E165" s="138"/>
      <c r="F165" s="137" t="s">
        <v>137</v>
      </c>
      <c r="G165" s="138"/>
      <c r="H165" s="152" t="s">
        <v>119</v>
      </c>
      <c r="I165" s="153"/>
      <c r="J165" s="2"/>
    </row>
    <row r="166" spans="1:10" ht="22.5" customHeight="1">
      <c r="A166" s="127"/>
      <c r="B166" s="96"/>
      <c r="C166" s="96"/>
      <c r="D166" s="4" t="s">
        <v>1</v>
      </c>
      <c r="E166" s="4" t="s">
        <v>2</v>
      </c>
      <c r="F166" s="4" t="s">
        <v>1</v>
      </c>
      <c r="G166" s="4" t="s">
        <v>2</v>
      </c>
      <c r="H166" s="154"/>
      <c r="I166" s="155"/>
      <c r="J166" s="5"/>
    </row>
    <row r="167" spans="1:9" ht="29.25" customHeight="1">
      <c r="A167" s="139" t="s">
        <v>6</v>
      </c>
      <c r="B167" s="108" t="s">
        <v>64</v>
      </c>
      <c r="C167" s="20" t="s">
        <v>109</v>
      </c>
      <c r="D167" s="133"/>
      <c r="E167" s="7">
        <v>25000</v>
      </c>
      <c r="F167" s="159"/>
      <c r="G167" s="7">
        <v>30900</v>
      </c>
      <c r="H167" s="85" t="s">
        <v>162</v>
      </c>
      <c r="I167" s="86"/>
    </row>
    <row r="168" spans="1:9" ht="23.25" customHeight="1">
      <c r="A168" s="140"/>
      <c r="B168" s="112"/>
      <c r="C168" s="6" t="s">
        <v>110</v>
      </c>
      <c r="D168" s="125"/>
      <c r="E168" s="15">
        <v>25000</v>
      </c>
      <c r="F168" s="160"/>
      <c r="G168" s="15">
        <v>30900</v>
      </c>
      <c r="H168" s="87"/>
      <c r="I168" s="88"/>
    </row>
    <row r="169" spans="1:9" ht="23.25" customHeight="1">
      <c r="A169" s="140"/>
      <c r="B169" s="112"/>
      <c r="C169" s="20" t="s">
        <v>36</v>
      </c>
      <c r="D169" s="125"/>
      <c r="E169" s="15">
        <v>0</v>
      </c>
      <c r="F169" s="160"/>
      <c r="G169" s="81">
        <v>4100</v>
      </c>
      <c r="H169" s="87"/>
      <c r="I169" s="88"/>
    </row>
    <row r="170" spans="1:9" ht="23.25" customHeight="1">
      <c r="A170" s="140"/>
      <c r="B170" s="112"/>
      <c r="C170" s="6" t="s">
        <v>61</v>
      </c>
      <c r="D170" s="134"/>
      <c r="E170" s="15">
        <v>0</v>
      </c>
      <c r="F170" s="161"/>
      <c r="G170" s="15">
        <v>4100</v>
      </c>
      <c r="H170" s="89"/>
      <c r="I170" s="90"/>
    </row>
    <row r="171" spans="1:9" ht="18.75" customHeight="1">
      <c r="A171" s="140"/>
      <c r="B171" s="109"/>
      <c r="C171" s="20" t="s">
        <v>108</v>
      </c>
      <c r="D171" s="7">
        <v>15100</v>
      </c>
      <c r="E171" s="133"/>
      <c r="F171" s="7">
        <v>25300</v>
      </c>
      <c r="G171" s="135"/>
      <c r="H171" s="85" t="s">
        <v>161</v>
      </c>
      <c r="I171" s="86"/>
    </row>
    <row r="172" spans="1:9" ht="18.75" customHeight="1">
      <c r="A172" s="140"/>
      <c r="B172" s="109"/>
      <c r="C172" s="6" t="s">
        <v>44</v>
      </c>
      <c r="D172" s="22">
        <v>15100</v>
      </c>
      <c r="E172" s="125"/>
      <c r="F172" s="22">
        <v>25300</v>
      </c>
      <c r="G172" s="136"/>
      <c r="H172" s="87"/>
      <c r="I172" s="88"/>
    </row>
    <row r="173" spans="1:9" ht="15" customHeight="1">
      <c r="A173" s="140"/>
      <c r="B173" s="109"/>
      <c r="C173" s="20" t="s">
        <v>17</v>
      </c>
      <c r="D173" s="7">
        <v>3400</v>
      </c>
      <c r="E173" s="125"/>
      <c r="F173" s="7">
        <v>4500</v>
      </c>
      <c r="G173" s="136"/>
      <c r="H173" s="87"/>
      <c r="I173" s="88"/>
    </row>
    <row r="174" spans="1:9" ht="15" customHeight="1">
      <c r="A174" s="140"/>
      <c r="B174" s="109"/>
      <c r="C174" s="6" t="s">
        <v>82</v>
      </c>
      <c r="D174" s="22">
        <v>3100</v>
      </c>
      <c r="E174" s="125"/>
      <c r="F174" s="22">
        <v>4000</v>
      </c>
      <c r="G174" s="136"/>
      <c r="H174" s="87"/>
      <c r="I174" s="88"/>
    </row>
    <row r="175" spans="1:9" ht="15" customHeight="1">
      <c r="A175" s="140"/>
      <c r="B175" s="109"/>
      <c r="C175" s="6" t="s">
        <v>111</v>
      </c>
      <c r="D175" s="22">
        <v>300</v>
      </c>
      <c r="E175" s="125"/>
      <c r="F175" s="22">
        <v>500</v>
      </c>
      <c r="G175" s="136"/>
      <c r="H175" s="89"/>
      <c r="I175" s="90"/>
    </row>
    <row r="176" spans="1:9" ht="23.25" customHeight="1">
      <c r="A176" s="140"/>
      <c r="B176" s="109"/>
      <c r="C176" s="20" t="s">
        <v>107</v>
      </c>
      <c r="D176" s="7">
        <v>6500</v>
      </c>
      <c r="E176" s="125"/>
      <c r="F176" s="7">
        <v>5200</v>
      </c>
      <c r="G176" s="136"/>
      <c r="H176" s="85" t="s">
        <v>160</v>
      </c>
      <c r="I176" s="86"/>
    </row>
    <row r="177" spans="1:9" ht="23.25" customHeight="1">
      <c r="A177" s="140"/>
      <c r="B177" s="109"/>
      <c r="C177" s="6" t="s">
        <v>107</v>
      </c>
      <c r="D177" s="22">
        <v>6500</v>
      </c>
      <c r="E177" s="125"/>
      <c r="F177" s="22">
        <v>5200</v>
      </c>
      <c r="G177" s="136"/>
      <c r="H177" s="89"/>
      <c r="I177" s="90"/>
    </row>
    <row r="178" spans="1:9" ht="45.75" customHeight="1">
      <c r="A178" s="120" t="s">
        <v>112</v>
      </c>
      <c r="B178" s="121"/>
      <c r="C178" s="122"/>
      <c r="D178" s="8">
        <f>D171+D173+D176</f>
        <v>25000</v>
      </c>
      <c r="E178" s="7">
        <f>SUM(E167+E169)</f>
        <v>25000</v>
      </c>
      <c r="F178" s="8">
        <f>F171+F173+F176</f>
        <v>35000</v>
      </c>
      <c r="G178" s="7">
        <f>SUM(G167+G169)</f>
        <v>35000</v>
      </c>
      <c r="H178" s="142" t="s">
        <v>163</v>
      </c>
      <c r="I178" s="143"/>
    </row>
    <row r="179" spans="1:9" ht="21" customHeight="1">
      <c r="A179" s="117" t="s">
        <v>32</v>
      </c>
      <c r="B179" s="118"/>
      <c r="C179" s="119"/>
      <c r="D179" s="7">
        <f>D57+D106+D163++D178</f>
        <v>5722500</v>
      </c>
      <c r="E179" s="7">
        <f>E57+E106+E163++E178</f>
        <v>5722500</v>
      </c>
      <c r="F179" s="7">
        <f>F57+F106+F163++F178</f>
        <v>5273365</v>
      </c>
      <c r="G179" s="7">
        <f>G57+G106+G163++G178</f>
        <v>5273365</v>
      </c>
      <c r="H179" s="182"/>
      <c r="I179" s="183"/>
    </row>
    <row r="181" spans="2:7" ht="12.75" customHeight="1">
      <c r="B181" s="82" t="s">
        <v>113</v>
      </c>
      <c r="C181" s="83"/>
      <c r="D181" s="83"/>
      <c r="E181" s="83"/>
      <c r="F181" s="83"/>
      <c r="G181" s="83"/>
    </row>
    <row r="182" spans="2:7" ht="12.75" customHeight="1">
      <c r="B182" s="82" t="s">
        <v>129</v>
      </c>
      <c r="C182" s="83"/>
      <c r="D182" s="83"/>
      <c r="E182" s="83"/>
      <c r="F182" s="83"/>
      <c r="G182" s="83"/>
    </row>
    <row r="183" spans="2:7" ht="12.75" customHeight="1">
      <c r="B183" s="82" t="s">
        <v>165</v>
      </c>
      <c r="C183" s="83"/>
      <c r="D183" s="83"/>
      <c r="E183" s="83"/>
      <c r="F183" s="83"/>
      <c r="G183" s="84"/>
    </row>
    <row r="184" spans="2:7" ht="12.75" customHeight="1">
      <c r="B184" s="82" t="s">
        <v>164</v>
      </c>
      <c r="C184" s="83"/>
      <c r="D184" s="83"/>
      <c r="E184" s="83"/>
      <c r="F184" s="83"/>
      <c r="G184" s="83"/>
    </row>
    <row r="185" spans="2:7" ht="12.75" customHeight="1">
      <c r="B185" s="82" t="s">
        <v>168</v>
      </c>
      <c r="C185" s="83"/>
      <c r="D185" s="83"/>
      <c r="E185" s="83"/>
      <c r="F185" s="83"/>
      <c r="G185" s="83"/>
    </row>
    <row r="186" spans="2:7" ht="12.75" customHeight="1">
      <c r="B186" s="82" t="s">
        <v>166</v>
      </c>
      <c r="C186" s="83"/>
      <c r="D186" s="83"/>
      <c r="E186" s="83"/>
      <c r="F186" s="83"/>
      <c r="G186" s="83"/>
    </row>
    <row r="187" spans="2:7" ht="12.75" customHeight="1">
      <c r="B187" s="82" t="s">
        <v>167</v>
      </c>
      <c r="C187" s="83"/>
      <c r="D187" s="83"/>
      <c r="E187" s="83"/>
      <c r="F187" s="83"/>
      <c r="G187" s="83"/>
    </row>
    <row r="188" ht="12.75" customHeight="1">
      <c r="B188" s="48" t="s">
        <v>176</v>
      </c>
    </row>
    <row r="189" ht="12.75" customHeight="1">
      <c r="B189" s="48" t="s">
        <v>158</v>
      </c>
    </row>
    <row r="190" ht="12.75" customHeight="1">
      <c r="B190" s="48" t="s">
        <v>159</v>
      </c>
    </row>
    <row r="191" ht="12.75" customHeight="1">
      <c r="B191" s="1"/>
    </row>
    <row r="192" ht="12.75" customHeight="1">
      <c r="B192" s="1"/>
    </row>
    <row r="193" ht="12.75" customHeight="1">
      <c r="B193" s="1"/>
    </row>
    <row r="194" ht="12.75" customHeight="1">
      <c r="B194" s="1"/>
    </row>
    <row r="195" spans="1:10" ht="21" customHeight="1" thickBot="1">
      <c r="A195" s="128" t="s">
        <v>135</v>
      </c>
      <c r="B195" s="111"/>
      <c r="C195" s="111"/>
      <c r="D195" s="111"/>
      <c r="E195" s="111"/>
      <c r="F195" s="128"/>
      <c r="G195" s="128"/>
      <c r="H195" s="111"/>
      <c r="I195" s="111"/>
      <c r="J195" s="10"/>
    </row>
    <row r="196" spans="1:10" ht="27" customHeight="1">
      <c r="A196" s="130"/>
      <c r="B196" s="162" t="s">
        <v>13</v>
      </c>
      <c r="C196" s="163"/>
      <c r="D196" s="131" t="s">
        <v>136</v>
      </c>
      <c r="E196" s="132"/>
      <c r="F196" s="131" t="s">
        <v>137</v>
      </c>
      <c r="G196" s="132"/>
      <c r="H196" s="131" t="s">
        <v>120</v>
      </c>
      <c r="I196" s="149"/>
      <c r="J196" s="2"/>
    </row>
    <row r="197" spans="1:10" ht="20.25" customHeight="1" thickBot="1">
      <c r="A197" s="130"/>
      <c r="B197" s="164"/>
      <c r="C197" s="165"/>
      <c r="D197" s="4" t="s">
        <v>1</v>
      </c>
      <c r="E197" s="4" t="s">
        <v>2</v>
      </c>
      <c r="F197" s="58" t="s">
        <v>1</v>
      </c>
      <c r="G197" s="58" t="s">
        <v>2</v>
      </c>
      <c r="H197" s="4" t="s">
        <v>121</v>
      </c>
      <c r="I197" s="47" t="s">
        <v>122</v>
      </c>
      <c r="J197" s="5"/>
    </row>
    <row r="198" spans="1:10" ht="28.5" customHeight="1" thickBot="1">
      <c r="A198" s="18"/>
      <c r="B198" s="150" t="s">
        <v>109</v>
      </c>
      <c r="C198" s="151"/>
      <c r="D198" s="168"/>
      <c r="E198" s="57">
        <v>25000</v>
      </c>
      <c r="F198" s="175"/>
      <c r="G198" s="57">
        <v>30900</v>
      </c>
      <c r="H198" s="175"/>
      <c r="I198" s="62">
        <f>G198/E198*100</f>
        <v>123.6</v>
      </c>
      <c r="J198" s="5"/>
    </row>
    <row r="199" spans="1:10" ht="28.5" customHeight="1" thickBot="1">
      <c r="A199" s="18"/>
      <c r="B199" s="173" t="s">
        <v>117</v>
      </c>
      <c r="C199" s="174"/>
      <c r="D199" s="95"/>
      <c r="E199" s="42">
        <v>4500000</v>
      </c>
      <c r="F199" s="176"/>
      <c r="G199" s="42">
        <v>4478100</v>
      </c>
      <c r="H199" s="176"/>
      <c r="I199" s="62">
        <f aca="true" t="shared" si="0" ref="I199:I208">G199/E199*100</f>
        <v>99.51333333333334</v>
      </c>
      <c r="J199" s="5"/>
    </row>
    <row r="200" spans="1:10" ht="28.5" customHeight="1" thickBot="1">
      <c r="A200" s="18"/>
      <c r="B200" s="144" t="s">
        <v>41</v>
      </c>
      <c r="C200" s="145"/>
      <c r="D200" s="95"/>
      <c r="E200" s="42">
        <v>57000</v>
      </c>
      <c r="F200" s="176"/>
      <c r="G200" s="42">
        <v>62050</v>
      </c>
      <c r="H200" s="176"/>
      <c r="I200" s="62">
        <f t="shared" si="0"/>
        <v>108.85964912280701</v>
      </c>
      <c r="J200" s="5"/>
    </row>
    <row r="201" spans="1:9" ht="27" customHeight="1" thickBot="1">
      <c r="A201" s="146"/>
      <c r="B201" s="144" t="s">
        <v>53</v>
      </c>
      <c r="C201" s="145"/>
      <c r="D201" s="95"/>
      <c r="E201" s="3">
        <v>200</v>
      </c>
      <c r="F201" s="176"/>
      <c r="G201" s="3">
        <v>300</v>
      </c>
      <c r="H201" s="176"/>
      <c r="I201" s="62">
        <f t="shared" si="0"/>
        <v>150</v>
      </c>
    </row>
    <row r="202" spans="1:9" ht="24" customHeight="1" thickBot="1">
      <c r="A202" s="146"/>
      <c r="B202" s="144" t="s">
        <v>19</v>
      </c>
      <c r="C202" s="145"/>
      <c r="D202" s="95"/>
      <c r="E202" s="3">
        <v>313100</v>
      </c>
      <c r="F202" s="176"/>
      <c r="G202" s="3">
        <v>311100</v>
      </c>
      <c r="H202" s="176"/>
      <c r="I202" s="62">
        <f t="shared" si="0"/>
        <v>99.36122644522517</v>
      </c>
    </row>
    <row r="203" spans="1:9" ht="22.5" customHeight="1" thickBot="1">
      <c r="A203" s="146"/>
      <c r="B203" s="144" t="s">
        <v>20</v>
      </c>
      <c r="C203" s="145"/>
      <c r="D203" s="95"/>
      <c r="E203" s="3">
        <v>2000</v>
      </c>
      <c r="F203" s="176"/>
      <c r="G203" s="3">
        <v>1800</v>
      </c>
      <c r="H203" s="176"/>
      <c r="I203" s="62">
        <f t="shared" si="0"/>
        <v>90</v>
      </c>
    </row>
    <row r="204" spans="1:9" ht="31.5" customHeight="1" thickBot="1">
      <c r="A204" s="146"/>
      <c r="B204" s="144" t="s">
        <v>21</v>
      </c>
      <c r="C204" s="145"/>
      <c r="D204" s="95"/>
      <c r="E204" s="3">
        <v>30000</v>
      </c>
      <c r="F204" s="176"/>
      <c r="G204" s="3">
        <v>38500</v>
      </c>
      <c r="H204" s="176"/>
      <c r="I204" s="62">
        <f t="shared" si="0"/>
        <v>128.33333333333334</v>
      </c>
    </row>
    <row r="205" spans="1:9" ht="23.25" customHeight="1" thickBot="1">
      <c r="A205" s="146"/>
      <c r="B205" s="144" t="s">
        <v>14</v>
      </c>
      <c r="C205" s="145"/>
      <c r="D205" s="95"/>
      <c r="E205" s="3">
        <v>780200</v>
      </c>
      <c r="F205" s="176"/>
      <c r="G205" s="3">
        <v>314500</v>
      </c>
      <c r="H205" s="176"/>
      <c r="I205" s="62">
        <f t="shared" si="0"/>
        <v>40.310176877723656</v>
      </c>
    </row>
    <row r="206" spans="1:9" ht="23.25" customHeight="1" thickBot="1">
      <c r="A206" s="146"/>
      <c r="B206" s="144" t="s">
        <v>59</v>
      </c>
      <c r="C206" s="145"/>
      <c r="D206" s="95"/>
      <c r="E206" s="3">
        <v>0</v>
      </c>
      <c r="F206" s="176"/>
      <c r="G206" s="3">
        <v>350</v>
      </c>
      <c r="H206" s="176"/>
      <c r="I206" s="62">
        <v>0</v>
      </c>
    </row>
    <row r="207" spans="1:9" ht="21.75" customHeight="1" thickBot="1">
      <c r="A207" s="146"/>
      <c r="B207" s="166" t="s">
        <v>35</v>
      </c>
      <c r="C207" s="167"/>
      <c r="D207" s="95"/>
      <c r="E207" s="3">
        <v>15000</v>
      </c>
      <c r="F207" s="176"/>
      <c r="G207" s="3">
        <v>35765</v>
      </c>
      <c r="H207" s="176"/>
      <c r="I207" s="62">
        <f t="shared" si="0"/>
        <v>238.4333333333333</v>
      </c>
    </row>
    <row r="208" spans="1:9" ht="32.25" customHeight="1" thickBot="1">
      <c r="A208" s="146"/>
      <c r="B208" s="178" t="s">
        <v>114</v>
      </c>
      <c r="C208" s="179"/>
      <c r="D208" s="169"/>
      <c r="E208" s="13">
        <f>SUM(E198:E207)</f>
        <v>5722500</v>
      </c>
      <c r="F208" s="177"/>
      <c r="G208" s="14">
        <f>SUM(G198:G207)</f>
        <v>5273365</v>
      </c>
      <c r="H208" s="177"/>
      <c r="I208" s="63">
        <f t="shared" si="0"/>
        <v>92.15141983398864</v>
      </c>
    </row>
    <row r="209" spans="1:9" ht="21.75" customHeight="1">
      <c r="A209" s="146"/>
      <c r="B209" s="52"/>
      <c r="C209" s="52"/>
      <c r="D209" s="39"/>
      <c r="E209" s="54"/>
      <c r="F209" s="49"/>
      <c r="G209" s="51"/>
      <c r="H209" s="55"/>
      <c r="I209" s="53"/>
    </row>
    <row r="210" spans="1:10" ht="21.75" customHeight="1" thickBot="1">
      <c r="A210" s="146"/>
      <c r="B210" s="64" t="s">
        <v>171</v>
      </c>
      <c r="C210" s="65"/>
      <c r="D210" s="38"/>
      <c r="E210" s="27"/>
      <c r="F210" s="38"/>
      <c r="G210" s="29"/>
      <c r="H210" s="66"/>
      <c r="I210" s="67"/>
      <c r="J210" s="68"/>
    </row>
    <row r="211" spans="1:10" ht="21.75" customHeight="1" thickBot="1">
      <c r="A211" s="146"/>
      <c r="B211" s="52"/>
      <c r="C211" s="52"/>
      <c r="D211" s="39"/>
      <c r="E211" s="54"/>
      <c r="F211" s="49"/>
      <c r="G211" s="51"/>
      <c r="H211" s="55"/>
      <c r="I211" s="53"/>
      <c r="J211" s="69">
        <v>0.9983</v>
      </c>
    </row>
    <row r="212" spans="1:9" ht="21.75" customHeight="1">
      <c r="A212" s="146"/>
      <c r="B212" s="52"/>
      <c r="C212" s="52"/>
      <c r="D212" s="39"/>
      <c r="E212" s="54"/>
      <c r="F212" s="49"/>
      <c r="G212" s="51"/>
      <c r="H212" s="55"/>
      <c r="I212" s="53"/>
    </row>
    <row r="213" spans="1:9" ht="21.75" customHeight="1">
      <c r="A213" s="146"/>
      <c r="B213" s="52"/>
      <c r="C213" s="52"/>
      <c r="D213" s="39"/>
      <c r="E213" s="54"/>
      <c r="F213" s="49"/>
      <c r="G213" s="51"/>
      <c r="H213" s="55"/>
      <c r="I213" s="53"/>
    </row>
    <row r="214" spans="1:9" ht="21.75" customHeight="1">
      <c r="A214" s="146"/>
      <c r="B214" s="52"/>
      <c r="C214" s="52"/>
      <c r="D214" s="39"/>
      <c r="E214" s="54"/>
      <c r="F214" s="49"/>
      <c r="G214" s="51"/>
      <c r="H214" s="55"/>
      <c r="I214" s="53"/>
    </row>
    <row r="215" spans="1:10" ht="21" customHeight="1">
      <c r="A215" s="146"/>
      <c r="B215" s="52"/>
      <c r="C215" s="52"/>
      <c r="D215" s="39"/>
      <c r="E215" s="54"/>
      <c r="F215" s="49"/>
      <c r="G215" s="51"/>
      <c r="H215" s="55"/>
      <c r="I215" s="53"/>
      <c r="J215" s="10"/>
    </row>
    <row r="216" spans="1:10" ht="21.75" customHeight="1" thickBot="1">
      <c r="A216" s="146"/>
      <c r="B216" s="111" t="s">
        <v>138</v>
      </c>
      <c r="C216" s="111"/>
      <c r="D216" s="111"/>
      <c r="E216" s="111"/>
      <c r="F216" s="111"/>
      <c r="G216" s="111"/>
      <c r="H216" s="111"/>
      <c r="I216" s="111"/>
      <c r="J216" s="111"/>
    </row>
    <row r="217" spans="1:10" ht="29.25" customHeight="1">
      <c r="A217" s="146"/>
      <c r="B217" s="162" t="s">
        <v>13</v>
      </c>
      <c r="C217" s="163"/>
      <c r="D217" s="131" t="s">
        <v>136</v>
      </c>
      <c r="E217" s="132"/>
      <c r="F217" s="131" t="s">
        <v>137</v>
      </c>
      <c r="G217" s="132"/>
      <c r="H217" s="131" t="s">
        <v>120</v>
      </c>
      <c r="I217" s="149"/>
      <c r="J217" s="56"/>
    </row>
    <row r="218" spans="1:9" ht="21.75" customHeight="1" thickBot="1">
      <c r="A218" s="146"/>
      <c r="B218" s="180"/>
      <c r="C218" s="181"/>
      <c r="D218" s="58" t="s">
        <v>1</v>
      </c>
      <c r="E218" s="58" t="s">
        <v>2</v>
      </c>
      <c r="F218" s="58" t="s">
        <v>1</v>
      </c>
      <c r="G218" s="58" t="s">
        <v>2</v>
      </c>
      <c r="H218" s="4" t="s">
        <v>121</v>
      </c>
      <c r="I218" s="47" t="s">
        <v>132</v>
      </c>
    </row>
    <row r="219" spans="1:9" ht="17.25" customHeight="1">
      <c r="A219" s="146"/>
      <c r="B219" s="147" t="s">
        <v>15</v>
      </c>
      <c r="C219" s="148"/>
      <c r="D219" s="50">
        <v>3650300</v>
      </c>
      <c r="E219" s="125"/>
      <c r="F219" s="50">
        <v>3526100</v>
      </c>
      <c r="G219" s="125"/>
      <c r="H219" s="71">
        <f>F219/D219*100</f>
        <v>96.59753992822507</v>
      </c>
      <c r="I219" s="170"/>
    </row>
    <row r="220" spans="1:9" ht="18" customHeight="1">
      <c r="A220" s="146"/>
      <c r="B220" s="144" t="s">
        <v>16</v>
      </c>
      <c r="C220" s="145"/>
      <c r="D220" s="3">
        <v>50000</v>
      </c>
      <c r="E220" s="125"/>
      <c r="F220" s="3">
        <v>154500</v>
      </c>
      <c r="G220" s="125"/>
      <c r="H220" s="50">
        <f aca="true" t="shared" si="1" ref="H220:H232">F220/D220*100</f>
        <v>309</v>
      </c>
      <c r="I220" s="171"/>
    </row>
    <row r="221" spans="1:9" ht="15" customHeight="1">
      <c r="A221" s="146"/>
      <c r="B221" s="144" t="s">
        <v>29</v>
      </c>
      <c r="C221" s="145"/>
      <c r="D221" s="3">
        <v>610600</v>
      </c>
      <c r="E221" s="125"/>
      <c r="F221" s="3">
        <v>603500</v>
      </c>
      <c r="G221" s="125"/>
      <c r="H221" s="50">
        <f t="shared" si="1"/>
        <v>98.83720930232558</v>
      </c>
      <c r="I221" s="171"/>
    </row>
    <row r="222" spans="1:9" ht="15.75" customHeight="1">
      <c r="A222" s="146"/>
      <c r="B222" s="144" t="s">
        <v>22</v>
      </c>
      <c r="C222" s="145"/>
      <c r="D222" s="3">
        <v>273600</v>
      </c>
      <c r="E222" s="125"/>
      <c r="F222" s="3">
        <v>279200</v>
      </c>
      <c r="G222" s="125"/>
      <c r="H222" s="50">
        <f t="shared" si="1"/>
        <v>102.04678362573098</v>
      </c>
      <c r="I222" s="171"/>
    </row>
    <row r="223" spans="1:9" ht="15.75" customHeight="1">
      <c r="A223" s="146"/>
      <c r="B223" s="144" t="s">
        <v>33</v>
      </c>
      <c r="C223" s="145"/>
      <c r="D223" s="3">
        <v>388900</v>
      </c>
      <c r="E223" s="125"/>
      <c r="F223" s="3">
        <v>421000</v>
      </c>
      <c r="G223" s="125"/>
      <c r="H223" s="50">
        <f t="shared" si="1"/>
        <v>108.25404988428902</v>
      </c>
      <c r="I223" s="171"/>
    </row>
    <row r="224" spans="1:9" ht="15.75" customHeight="1">
      <c r="A224" s="146"/>
      <c r="B224" s="144" t="s">
        <v>24</v>
      </c>
      <c r="C224" s="145"/>
      <c r="D224" s="3">
        <v>410000</v>
      </c>
      <c r="E224" s="125"/>
      <c r="F224" s="3">
        <v>161900</v>
      </c>
      <c r="G224" s="125"/>
      <c r="H224" s="50">
        <f t="shared" si="1"/>
        <v>39.487804878048784</v>
      </c>
      <c r="I224" s="171"/>
    </row>
    <row r="225" spans="1:9" ht="15.75" customHeight="1">
      <c r="A225" s="146"/>
      <c r="B225" s="144" t="s">
        <v>142</v>
      </c>
      <c r="C225" s="145"/>
      <c r="D225" s="3">
        <v>6500</v>
      </c>
      <c r="E225" s="125"/>
      <c r="F225" s="3">
        <v>5260</v>
      </c>
      <c r="G225" s="125"/>
      <c r="H225" s="50">
        <f t="shared" si="1"/>
        <v>80.92307692307692</v>
      </c>
      <c r="I225" s="171"/>
    </row>
    <row r="226" spans="1:9" ht="17.25" customHeight="1">
      <c r="A226" s="146"/>
      <c r="B226" s="144" t="s">
        <v>25</v>
      </c>
      <c r="C226" s="145"/>
      <c r="D226" s="3">
        <v>32600</v>
      </c>
      <c r="E226" s="125"/>
      <c r="F226" s="3">
        <v>26090</v>
      </c>
      <c r="G226" s="125"/>
      <c r="H226" s="50">
        <f t="shared" si="1"/>
        <v>80.03067484662577</v>
      </c>
      <c r="I226" s="171"/>
    </row>
    <row r="227" spans="1:9" ht="18" customHeight="1">
      <c r="A227" s="146"/>
      <c r="B227" s="144" t="s">
        <v>26</v>
      </c>
      <c r="C227" s="145"/>
      <c r="D227" s="3">
        <v>2500</v>
      </c>
      <c r="E227" s="125"/>
      <c r="F227" s="3">
        <v>2090</v>
      </c>
      <c r="G227" s="125"/>
      <c r="H227" s="50">
        <f t="shared" si="1"/>
        <v>83.6</v>
      </c>
      <c r="I227" s="171"/>
    </row>
    <row r="228" spans="1:9" ht="17.25" customHeight="1">
      <c r="A228" s="146"/>
      <c r="B228" s="144" t="s">
        <v>34</v>
      </c>
      <c r="C228" s="145"/>
      <c r="D228" s="3">
        <v>0</v>
      </c>
      <c r="E228" s="125"/>
      <c r="F228" s="3">
        <v>740</v>
      </c>
      <c r="G228" s="125"/>
      <c r="H228" s="50">
        <v>0</v>
      </c>
      <c r="I228" s="171"/>
    </row>
    <row r="229" spans="1:9" ht="15.75" customHeight="1">
      <c r="A229" s="146"/>
      <c r="B229" s="144" t="s">
        <v>30</v>
      </c>
      <c r="C229" s="145"/>
      <c r="D229" s="3">
        <v>44000</v>
      </c>
      <c r="E229" s="125"/>
      <c r="F229" s="3">
        <v>68460</v>
      </c>
      <c r="G229" s="125"/>
      <c r="H229" s="50">
        <f t="shared" si="1"/>
        <v>155.5909090909091</v>
      </c>
      <c r="I229" s="171"/>
    </row>
    <row r="230" spans="1:9" ht="19.5" customHeight="1">
      <c r="A230" s="146"/>
      <c r="B230" s="144" t="s">
        <v>170</v>
      </c>
      <c r="C230" s="145"/>
      <c r="D230" s="3">
        <v>3500</v>
      </c>
      <c r="E230" s="125"/>
      <c r="F230" s="3">
        <v>6400</v>
      </c>
      <c r="G230" s="125"/>
      <c r="H230" s="50">
        <f t="shared" si="1"/>
        <v>182.85714285714286</v>
      </c>
      <c r="I230" s="171"/>
    </row>
    <row r="231" spans="1:9" ht="20.25" customHeight="1">
      <c r="A231" s="146"/>
      <c r="B231" s="144" t="s">
        <v>31</v>
      </c>
      <c r="C231" s="145"/>
      <c r="D231" s="3">
        <v>250000</v>
      </c>
      <c r="E231" s="125"/>
      <c r="F231" s="3">
        <v>18125</v>
      </c>
      <c r="G231" s="125"/>
      <c r="H231" s="50">
        <f t="shared" si="1"/>
        <v>7.249999999999999</v>
      </c>
      <c r="I231" s="171"/>
    </row>
    <row r="232" spans="1:9" ht="25.5" customHeight="1" thickBot="1">
      <c r="A232" s="12"/>
      <c r="B232" s="178" t="s">
        <v>115</v>
      </c>
      <c r="C232" s="179"/>
      <c r="D232" s="13">
        <f>SUM(D201:D231)</f>
        <v>5722500</v>
      </c>
      <c r="E232" s="126"/>
      <c r="F232" s="14">
        <f>SUM(F201:F231)</f>
        <v>5273365</v>
      </c>
      <c r="G232" s="126"/>
      <c r="H232" s="70">
        <f t="shared" si="1"/>
        <v>92.15141983398864</v>
      </c>
      <c r="I232" s="172"/>
    </row>
    <row r="233" spans="4:7" ht="12.75" customHeight="1">
      <c r="D233" s="11"/>
      <c r="E233" s="11"/>
      <c r="F233" s="11"/>
      <c r="G233" s="11"/>
    </row>
    <row r="234" spans="4:7" ht="12.75" customHeight="1">
      <c r="D234" s="11"/>
      <c r="E234" s="11"/>
      <c r="F234" s="11"/>
      <c r="G234" s="11"/>
    </row>
    <row r="235" spans="4:7" ht="12.75" customHeight="1">
      <c r="D235" s="11"/>
      <c r="E235" s="11"/>
      <c r="F235" s="11"/>
      <c r="G235" s="11"/>
    </row>
    <row r="236" spans="4:7" ht="12.75" customHeight="1">
      <c r="D236" s="11"/>
      <c r="E236" s="11"/>
      <c r="F236" s="11"/>
      <c r="G236" s="11"/>
    </row>
    <row r="237" spans="2:10" ht="12.75" customHeight="1" thickBot="1">
      <c r="B237" s="64" t="s">
        <v>169</v>
      </c>
      <c r="C237" s="65"/>
      <c r="D237" s="38"/>
      <c r="E237" s="27"/>
      <c r="F237" s="38"/>
      <c r="G237" s="29"/>
      <c r="H237" s="66"/>
      <c r="I237" s="67"/>
      <c r="J237" s="68"/>
    </row>
    <row r="238" spans="2:10" ht="12.75" customHeight="1" thickBot="1">
      <c r="B238" s="52"/>
      <c r="C238" s="52"/>
      <c r="D238" s="39"/>
      <c r="E238" s="54"/>
      <c r="F238" s="49"/>
      <c r="G238" s="51"/>
      <c r="H238" s="55"/>
      <c r="I238" s="53"/>
      <c r="J238" s="69">
        <v>0.9983</v>
      </c>
    </row>
    <row r="239" spans="4:7" ht="12.75" customHeight="1">
      <c r="D239" s="11"/>
      <c r="E239" s="11"/>
      <c r="F239" s="11"/>
      <c r="G239" s="11"/>
    </row>
    <row r="240" spans="4:7" ht="12.75" customHeight="1">
      <c r="D240" s="11"/>
      <c r="E240" s="11"/>
      <c r="F240" s="11"/>
      <c r="G240" s="11"/>
    </row>
    <row r="241" spans="4:7" ht="12.75" customHeight="1">
      <c r="D241" s="11"/>
      <c r="E241" s="11"/>
      <c r="F241" s="11"/>
      <c r="G241" s="11"/>
    </row>
    <row r="242" spans="4:7" ht="12.75" customHeight="1">
      <c r="D242" s="11"/>
      <c r="E242" s="11"/>
      <c r="F242" s="11"/>
      <c r="G242" s="11"/>
    </row>
    <row r="247" spans="2:3" ht="12.75" customHeight="1">
      <c r="B247" s="1"/>
      <c r="C247" s="1"/>
    </row>
    <row r="248" ht="12.75" customHeight="1">
      <c r="B248" s="1"/>
    </row>
    <row r="249" ht="12.75" customHeight="1">
      <c r="B249" s="1"/>
    </row>
    <row r="250" spans="2:8" ht="12.75" customHeight="1">
      <c r="B250" s="1"/>
      <c r="C250" s="1"/>
      <c r="G250" s="1"/>
      <c r="H250" s="1"/>
    </row>
    <row r="251" spans="2:3" ht="12.75" customHeight="1">
      <c r="B251" s="1"/>
      <c r="C251" s="1"/>
    </row>
    <row r="252" ht="12.75" customHeight="1">
      <c r="B252" s="1"/>
    </row>
    <row r="253" ht="12.75" customHeight="1">
      <c r="B253" s="1"/>
    </row>
    <row r="254" ht="12.75" customHeight="1">
      <c r="B254" s="1"/>
    </row>
    <row r="255" ht="12.75" customHeight="1">
      <c r="B255" s="1"/>
    </row>
    <row r="256" ht="12.75" customHeight="1">
      <c r="B256" s="1"/>
    </row>
    <row r="258" ht="12.75" customHeight="1">
      <c r="B258" s="1"/>
    </row>
    <row r="259" ht="12.75" customHeight="1">
      <c r="B259" s="1"/>
    </row>
    <row r="260" ht="12.75" customHeight="1">
      <c r="B260" s="1"/>
    </row>
    <row r="261" ht="12.75" customHeight="1">
      <c r="B261" s="1"/>
    </row>
    <row r="262" ht="12.75" customHeight="1">
      <c r="B262" s="1"/>
    </row>
    <row r="263" ht="12.75" customHeight="1">
      <c r="B263" s="1"/>
    </row>
    <row r="264" ht="12.75" customHeight="1">
      <c r="B264" s="1"/>
    </row>
    <row r="265" ht="12.75" customHeight="1">
      <c r="B265" s="1"/>
    </row>
    <row r="266" ht="12.75" customHeight="1">
      <c r="B266" s="1"/>
    </row>
    <row r="267" ht="12.75" customHeight="1">
      <c r="B267" s="1"/>
    </row>
    <row r="269" ht="12.75" customHeight="1">
      <c r="B269" s="1"/>
    </row>
    <row r="270" ht="12.75" customHeight="1">
      <c r="B270" s="1"/>
    </row>
    <row r="271" ht="12.75" customHeight="1">
      <c r="B271" s="1"/>
    </row>
    <row r="272" ht="12.75" customHeight="1">
      <c r="B272" s="1"/>
    </row>
    <row r="273" ht="12.75" customHeight="1">
      <c r="B273" s="1"/>
    </row>
    <row r="274" ht="12.75" customHeight="1">
      <c r="B274" s="1"/>
    </row>
    <row r="275" ht="12.75" customHeight="1">
      <c r="B275" s="1"/>
    </row>
    <row r="276" ht="12.75" customHeight="1">
      <c r="B276" s="1"/>
    </row>
    <row r="277" ht="12.75" customHeight="1">
      <c r="B277" s="1"/>
    </row>
    <row r="278" ht="12.75" customHeight="1">
      <c r="B278" s="1"/>
    </row>
    <row r="279" ht="12.75" customHeight="1">
      <c r="B279" s="1"/>
    </row>
    <row r="280" ht="12.75" customHeight="1">
      <c r="B280" s="1"/>
    </row>
    <row r="281" ht="12.75" customHeight="1">
      <c r="B281" s="1"/>
    </row>
    <row r="282" ht="12.75" customHeight="1">
      <c r="B282" s="1"/>
    </row>
    <row r="283" ht="12.75" customHeight="1">
      <c r="B283" s="1"/>
    </row>
    <row r="284" ht="12.75" customHeight="1">
      <c r="B284" s="1"/>
    </row>
    <row r="285" ht="12.75" customHeight="1">
      <c r="B285" s="1"/>
    </row>
    <row r="286" ht="12.75" customHeight="1">
      <c r="B286" s="1"/>
    </row>
    <row r="287" ht="12.75" customHeight="1">
      <c r="B287" s="1"/>
    </row>
    <row r="288" ht="12.75" customHeight="1">
      <c r="B288" s="1"/>
    </row>
    <row r="289" ht="12.75" customHeight="1">
      <c r="B289" s="1"/>
    </row>
    <row r="290" ht="12.75" customHeight="1">
      <c r="B290" s="1"/>
    </row>
    <row r="291" ht="12.75" customHeight="1">
      <c r="B291" s="1"/>
    </row>
    <row r="292" ht="12.75" customHeight="1">
      <c r="B292" s="1"/>
    </row>
    <row r="293" ht="12.75" customHeight="1">
      <c r="B293" s="1"/>
    </row>
    <row r="295" ht="12.75" customHeight="1">
      <c r="B295" s="1"/>
    </row>
    <row r="296" ht="12.75" customHeight="1">
      <c r="B296" s="1"/>
    </row>
    <row r="298" ht="12.75" customHeight="1">
      <c r="B298" s="1"/>
    </row>
    <row r="299" ht="12.75" customHeight="1">
      <c r="B299" s="1"/>
    </row>
    <row r="301" ht="12.75" customHeight="1">
      <c r="B301" s="1"/>
    </row>
    <row r="302" ht="12.75" customHeight="1">
      <c r="B302" s="1"/>
    </row>
    <row r="303" ht="12.75" customHeight="1">
      <c r="B303" s="1"/>
    </row>
    <row r="304" ht="12.75" customHeight="1">
      <c r="B304" s="1"/>
    </row>
    <row r="306" ht="12.75" customHeight="1">
      <c r="B306" s="1"/>
    </row>
    <row r="307" ht="12.75" customHeight="1">
      <c r="B307" s="1"/>
    </row>
    <row r="308" ht="12.75" customHeight="1">
      <c r="B308" s="1"/>
    </row>
    <row r="309" ht="12.75" customHeight="1">
      <c r="B309" s="1"/>
    </row>
    <row r="310" ht="12.75" customHeight="1">
      <c r="B310" s="1"/>
    </row>
    <row r="311" ht="12.75" customHeight="1">
      <c r="B311" s="1"/>
    </row>
    <row r="312" ht="12.75" customHeight="1">
      <c r="B312" s="1"/>
    </row>
    <row r="313" ht="12.75" customHeight="1">
      <c r="B313" s="1"/>
    </row>
    <row r="314" ht="12.75" customHeight="1">
      <c r="B314" s="1"/>
    </row>
    <row r="315" ht="12.75" customHeight="1">
      <c r="B315" s="1"/>
    </row>
    <row r="316" ht="12.75" customHeight="1">
      <c r="B316" s="1"/>
    </row>
    <row r="317" ht="12.75" customHeight="1">
      <c r="B317" s="1"/>
    </row>
    <row r="318" ht="12.75" customHeight="1">
      <c r="B318" s="1"/>
    </row>
  </sheetData>
  <sheetProtection/>
  <mergeCells count="118">
    <mergeCell ref="B216:J216"/>
    <mergeCell ref="B217:C218"/>
    <mergeCell ref="D217:E217"/>
    <mergeCell ref="H178:I178"/>
    <mergeCell ref="H179:I179"/>
    <mergeCell ref="H198:H208"/>
    <mergeCell ref="F217:G217"/>
    <mergeCell ref="H217:I217"/>
    <mergeCell ref="I219:I232"/>
    <mergeCell ref="H120:I136"/>
    <mergeCell ref="B199:C199"/>
    <mergeCell ref="B206:C206"/>
    <mergeCell ref="B200:C200"/>
    <mergeCell ref="B204:C204"/>
    <mergeCell ref="F198:F208"/>
    <mergeCell ref="B208:C208"/>
    <mergeCell ref="B232:C232"/>
    <mergeCell ref="F167:F170"/>
    <mergeCell ref="D65:D77"/>
    <mergeCell ref="F65:F77"/>
    <mergeCell ref="B196:C197"/>
    <mergeCell ref="B205:C205"/>
    <mergeCell ref="B207:C207"/>
    <mergeCell ref="B201:C201"/>
    <mergeCell ref="B203:C203"/>
    <mergeCell ref="D198:D208"/>
    <mergeCell ref="B202:C202"/>
    <mergeCell ref="C109:C110"/>
    <mergeCell ref="F63:G63"/>
    <mergeCell ref="F165:G165"/>
    <mergeCell ref="H63:I64"/>
    <mergeCell ref="H109:I110"/>
    <mergeCell ref="H165:I166"/>
    <mergeCell ref="H106:I106"/>
    <mergeCell ref="H156:I162"/>
    <mergeCell ref="B222:C222"/>
    <mergeCell ref="B223:C223"/>
    <mergeCell ref="B224:C224"/>
    <mergeCell ref="B229:C229"/>
    <mergeCell ref="B227:C227"/>
    <mergeCell ref="B225:C225"/>
    <mergeCell ref="A39:I39"/>
    <mergeCell ref="A40:A41"/>
    <mergeCell ref="B40:B41"/>
    <mergeCell ref="D40:E40"/>
    <mergeCell ref="F40:G40"/>
    <mergeCell ref="H137:I155"/>
    <mergeCell ref="H42:I43"/>
    <mergeCell ref="H40:I41"/>
    <mergeCell ref="D42:D43"/>
    <mergeCell ref="F42:F43"/>
    <mergeCell ref="B219:C219"/>
    <mergeCell ref="B167:B177"/>
    <mergeCell ref="E171:E177"/>
    <mergeCell ref="H196:I196"/>
    <mergeCell ref="D109:E109"/>
    <mergeCell ref="B198:C198"/>
    <mergeCell ref="G219:G232"/>
    <mergeCell ref="B231:C231"/>
    <mergeCell ref="B230:C230"/>
    <mergeCell ref="D167:D170"/>
    <mergeCell ref="B220:C220"/>
    <mergeCell ref="B221:C221"/>
    <mergeCell ref="B228:C228"/>
    <mergeCell ref="B226:C226"/>
    <mergeCell ref="C40:C41"/>
    <mergeCell ref="C165:C166"/>
    <mergeCell ref="A178:C178"/>
    <mergeCell ref="A179:C179"/>
    <mergeCell ref="A201:A231"/>
    <mergeCell ref="A167:A177"/>
    <mergeCell ref="B165:B166"/>
    <mergeCell ref="B137:B162"/>
    <mergeCell ref="A164:I164"/>
    <mergeCell ref="A163:C163"/>
    <mergeCell ref="F109:G109"/>
    <mergeCell ref="H163:I163"/>
    <mergeCell ref="D165:E165"/>
    <mergeCell ref="D12:G18"/>
    <mergeCell ref="A196:A197"/>
    <mergeCell ref="D196:E196"/>
    <mergeCell ref="F196:G196"/>
    <mergeCell ref="E44:E56"/>
    <mergeCell ref="G44:G56"/>
    <mergeCell ref="G171:G177"/>
    <mergeCell ref="D63:E63"/>
    <mergeCell ref="A165:A166"/>
    <mergeCell ref="A42:A56"/>
    <mergeCell ref="E219:E232"/>
    <mergeCell ref="A62:I62"/>
    <mergeCell ref="A63:A64"/>
    <mergeCell ref="B63:B64"/>
    <mergeCell ref="C63:C64"/>
    <mergeCell ref="A195:I195"/>
    <mergeCell ref="B111:B136"/>
    <mergeCell ref="G78:G86"/>
    <mergeCell ref="A109:A110"/>
    <mergeCell ref="B109:B110"/>
    <mergeCell ref="B42:B56"/>
    <mergeCell ref="A108:I108"/>
    <mergeCell ref="B65:B86"/>
    <mergeCell ref="A87:A105"/>
    <mergeCell ref="B87:B105"/>
    <mergeCell ref="A57:C57"/>
    <mergeCell ref="A106:C106"/>
    <mergeCell ref="H44:I56"/>
    <mergeCell ref="H57:I57"/>
    <mergeCell ref="H65:I77"/>
    <mergeCell ref="H167:I170"/>
    <mergeCell ref="H176:I177"/>
    <mergeCell ref="H171:I175"/>
    <mergeCell ref="E78:E86"/>
    <mergeCell ref="H78:I86"/>
    <mergeCell ref="D111:D119"/>
    <mergeCell ref="F111:F119"/>
    <mergeCell ref="H111:I119"/>
    <mergeCell ref="H87:I90"/>
    <mergeCell ref="H91:I105"/>
  </mergeCells>
  <printOptions/>
  <pageMargins left="0.25" right="0.25" top="0.75" bottom="0.75" header="0.3" footer="0.3"/>
  <pageSetup fitToHeight="0" fitToWidth="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
  <dc:description>Powered by Crystal</dc:description>
  <cp:lastModifiedBy>Tajnica</cp:lastModifiedBy>
  <cp:lastPrinted>2016-12-28T07:58:52Z</cp:lastPrinted>
  <dcterms:created xsi:type="dcterms:W3CDTF">2017-01-09T11:33:29Z</dcterms:created>
  <dcterms:modified xsi:type="dcterms:W3CDTF">2017-01-09T11:33:29Z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01C2D35AF44DC8546069FCCFAB82437E8AE85364339A3FD7B8457322ABA5F93C19AE1510F54DDC058B541E4AA986E19A4E0E3C085511CF837F59F5C22A1C081DEADD6FFA8A5A5D4BB6495E846168AEF0F441A3A1A5FC0E32548D4AADCF4BBF072EACF58CEDBA310C70132E4FD3E2FDE4E54292429BFD893644DC46909888F44</vt:lpwstr>
  </property>
  <property fmtid="{D5CDD505-2E9C-101B-9397-08002B2CF9AE}" pid="3" name="Business Objects Context Information1">
    <vt:lpwstr>C4949974772710816B3135DB34264D5D4F50D9C998EE00C07327A28898C1F9CA5530FBF4324D1AD94042F434463F2C71BBAB109613B4AAD2F27E47C8C2215A9EABD43EEA99EF3C1375B1116D9654D0A761248CA98224AE41B700151411CB75F9F47BA9B5CB7E252B08D16DC25F304D6A5644A8BFD64ABB1EF5BD10646EC97C7</vt:lpwstr>
  </property>
  <property fmtid="{D5CDD505-2E9C-101B-9397-08002B2CF9AE}" pid="4" name="Business Objects Context Information2">
    <vt:lpwstr>7446E8A7CFF9E74CAD06760F5A1BD132C949C723C294B0F484A5551EB934679CF6125EB41AB205A3D6EEE6EBBDED7913F90BCB195A6EE58C8F40376DD0DF1C7A1E32400165F976EF2FEB80A1F34BFAC1850DBC76B354AA6FEFDBBC0EBCACE6994732608B582A1BADB9006D652E9FA6EAFD0226B466F37C519FA1716C39F13FE</vt:lpwstr>
  </property>
  <property fmtid="{D5CDD505-2E9C-101B-9397-08002B2CF9AE}" pid="5" name="Business Objects Context Information3">
    <vt:lpwstr>55B19429B9ECC1563CDB4E8A5951F4B6B6A76EFA0F862792F2A389C69D3412888B97204E4F99296DCAF2F6812AA3364A8B6A4A8465B1C0CAF762583E457C86B5CBC88BA5423415912F0C28ABD5AC219726EDEAEE8C6440BFE494F880E4BF57E26283880CEEF99E1B0EA16FCE7A3AE147B9CC1B6961F7A44F28A4103E8263DAE</vt:lpwstr>
  </property>
  <property fmtid="{D5CDD505-2E9C-101B-9397-08002B2CF9AE}" pid="6" name="Business Objects Context Information4">
    <vt:lpwstr>9BEA2497F639C517C109DF9D3D8A72A06A11D7ED7919DC0FB36AD86A9F810E26977B36CD805811F7EE1CDFCE9C3F429D709931577284DCBAC6729103794A932EB6BD0B1CB2CFA6717DDD14A5FBB996C027AD7BD2E1B0457341DF4491F891A681E9443A734361CD07C3C85B968AA4B2781C480CC8C9F86A9DE90B9DF49FD6176</vt:lpwstr>
  </property>
  <property fmtid="{D5CDD505-2E9C-101B-9397-08002B2CF9AE}" pid="7" name="Business Objects Context Information5">
    <vt:lpwstr>E7EC464C7866F72E19F8E7276D34C5290C949E8D736C11C41898E8C67635E799CA2DDF74E715BBA1D8CEBBF3DF49E3F01E7D32E9675C88DB0E91D8665E8DEDE3D7BBA6A0E4CD324E7C12959BA1A7732409CD09FD11FBBF707B837FC9631EEFE7525E72799AF9E5556B05C54DA52C8C086D3EC85A73255D5C1690770DF867165</vt:lpwstr>
  </property>
  <property fmtid="{D5CDD505-2E9C-101B-9397-08002B2CF9AE}" pid="8" name="Business Objects Context Information6">
    <vt:lpwstr>458BAE99B0BEB9FBE774199F546692A3D9AB7B9B067DFEFD9D0A09ACAF91B6E1FE465E094032A463992419371A466BCBEC0E13B300127479B7806353E82E172C14B499D357425E4521457BDD6037859E3A0E4B227B06E754C008E586585DF3E349B55DE3B4E6792A981BC087A17C2D69F8A2F3BF793396E1EE9167087A2AABC</vt:lpwstr>
  </property>
  <property fmtid="{D5CDD505-2E9C-101B-9397-08002B2CF9AE}" pid="9" name="Business Objects Context Information7">
    <vt:lpwstr>710B45CBC477616FC7E022A7754FE0689BDC742A6A24F00053F50AC797CEBFF074B557D920F5B3520952EEE71B4EBDA035E1A2D7524A803949FABE7CE92AFCA0EF74A8CB41DABD6A8EEE3FDFEB6795002CB72E979153936BDD6B1CEF54E828E1A7B33AAE26F4CB82BC190896B7E08F4B751581AE4B2665A6E8B1DE56A49F8C0</vt:lpwstr>
  </property>
  <property fmtid="{D5CDD505-2E9C-101B-9397-08002B2CF9AE}" pid="10" name="Business Objects Context Information8">
    <vt:lpwstr>09D7D7CEBF68B65F3F5637D02B49C79E2489F98E977AF1BE27EBC2EB6AF0447EC5ABBDA86E023670384873CA5D27A8B2138A668DB7CA031E9C81ACCB51D33CC60F52E7247F2C727FB0B927112E42402670A7E7B162A277CEB261BE0903212C4FFE0279D2CF</vt:lpwstr>
  </property>
</Properties>
</file>