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25" tabRatio="500" activeTab="0"/>
  </bookViews>
  <sheets>
    <sheet name="Sheet1" sheetId="1" r:id="rId1"/>
  </sheets>
  <definedNames>
    <definedName name="_xlnm.Print_Area" localSheetId="0">'Sheet1'!$A$1:$J$313</definedName>
  </definedNames>
  <calcPr fullCalcOnLoad="1"/>
</workbook>
</file>

<file path=xl/sharedStrings.xml><?xml version="1.0" encoding="utf-8"?>
<sst xmlns="http://schemas.openxmlformats.org/spreadsheetml/2006/main" count="259" uniqueCount="171">
  <si>
    <t>Opis izvora financiranja</t>
  </si>
  <si>
    <t>RASHODI u kn</t>
  </si>
  <si>
    <t>PRIHODI u kn</t>
  </si>
  <si>
    <t>1.</t>
  </si>
  <si>
    <t>2.</t>
  </si>
  <si>
    <t>3.</t>
  </si>
  <si>
    <t>4.</t>
  </si>
  <si>
    <t>OSNOVNA ŠKOLA DOMAŠINEC</t>
  </si>
  <si>
    <t>MARKA KOVAČA 1, DOMAŠINEC</t>
  </si>
  <si>
    <t>40318 DEKANOVEC</t>
  </si>
  <si>
    <t>OIB: 64297918539</t>
  </si>
  <si>
    <t>RKP: 13713</t>
  </si>
  <si>
    <t>Usvojeno na sjednici Školskog odbora dana:</t>
  </si>
  <si>
    <t>Konto 3. razine plana</t>
  </si>
  <si>
    <t>671-Prihodi iz proračuna za financiranje rashoda poslovanja</t>
  </si>
  <si>
    <t>311-Bruto plaće za zaposlene</t>
  </si>
  <si>
    <t>312-Ostali rashodi za zaposlene</t>
  </si>
  <si>
    <t>313-Doprinosi na plaće</t>
  </si>
  <si>
    <t>321-Prijevoz na posao i s posla</t>
  </si>
  <si>
    <t>UKUPNO - MZOS</t>
  </si>
  <si>
    <t>652-Prihodi po posebnim propisima - ostali</t>
  </si>
  <si>
    <t>661-Prihodi od prodaje na tržištu</t>
  </si>
  <si>
    <t>663-Prihodi od donacija</t>
  </si>
  <si>
    <t>321-Naknade zaposlenima</t>
  </si>
  <si>
    <t>322-Rashodi za materijal</t>
  </si>
  <si>
    <t>323-Rashodi za usluge</t>
  </si>
  <si>
    <t>329-Ostali nespomenuti rashodi poslovanja</t>
  </si>
  <si>
    <t>343-Ostali financijski rashodi</t>
  </si>
  <si>
    <t>422-Oprema</t>
  </si>
  <si>
    <t>424-Knjige</t>
  </si>
  <si>
    <t>313-Doprinosi na plaće i ugovore o djelu</t>
  </si>
  <si>
    <t>422-Postrojenja i oprema</t>
  </si>
  <si>
    <t>451-Dodatna ulaganja na objektima i opremi</t>
  </si>
  <si>
    <t>SVEUKUPNO - OSNOVNA ŠKOLA DOMAŠINEC</t>
  </si>
  <si>
    <t>322-Rashodi za materijal i energiju</t>
  </si>
  <si>
    <t>381-Donacije</t>
  </si>
  <si>
    <t>922-Preneseni višak iz prethodnog razdoblja</t>
  </si>
  <si>
    <t>922-Višak prihoda ranijeg razd.-za pokriće  tekućeg manjka prihoda</t>
  </si>
  <si>
    <t>311-Plaće za zaposlene</t>
  </si>
  <si>
    <t>MINISTARSTVO ZNANOSTI, OBRAZOVANJA I SPORTA</t>
  </si>
  <si>
    <t>Plan za 2015. godinu</t>
  </si>
  <si>
    <t>638-Pomoći iz DP-a -prijenos sredstava iz EU-fondova</t>
  </si>
  <si>
    <t>UKUPNO - SREDSTVA PRORAČUNA-MEĐ. ŽUPANIJA</t>
  </si>
  <si>
    <t>451-Dod. ulag.na obj.i  opremi*</t>
  </si>
  <si>
    <t>1. sanacija stropa u PŠ Turčišće = 46.000,00 kn</t>
  </si>
  <si>
    <t>2. rekonstrukcija rasvjete u PŠ Turčiše = 22.500,00 kn</t>
  </si>
  <si>
    <t>3. rekonstrukcija kotlovnice i radijatora u Domašinecu = 170.000,00 kn</t>
  </si>
  <si>
    <t>SVEUKUPNO: 458.500,00 kn</t>
  </si>
  <si>
    <t>638-Pomoći iz DP-a - prijenos sredstava iz EU-fondova</t>
  </si>
  <si>
    <t>4. dogradnja 1 višenamjenskog prostora u PŠ Dekanovec = 220.000,00 kn</t>
  </si>
  <si>
    <t>Red. broj</t>
  </si>
  <si>
    <t>636-Pomoći proračunskim koris. iz proračuna koji im nije nadležan</t>
  </si>
  <si>
    <t>3111-Plaće za redovan rad</t>
  </si>
  <si>
    <t>3113-Plaće za prekovremeni rad</t>
  </si>
  <si>
    <t>3114-Plaće za posebne uvjete rada</t>
  </si>
  <si>
    <t>3121-Ostali rashodi za zaposlene</t>
  </si>
  <si>
    <t>3132 -Doprinosi za zdravstv. osig.</t>
  </si>
  <si>
    <t>3133-Doprinosi za zapošljavanje</t>
  </si>
  <si>
    <t>3212-Prijevoz na posao i s posla</t>
  </si>
  <si>
    <t>329-Ostali nespom. rash.posl.</t>
  </si>
  <si>
    <t>6361-Tekuće promoći prorač.kor.iz proračuna koji im nije nadležan</t>
  </si>
  <si>
    <t>641-Prihodi od financijske imovine</t>
  </si>
  <si>
    <t>6413-Kamate na oročena  sredstva i depozite</t>
  </si>
  <si>
    <t>6526-Ostali nespomenuti prihodi po pos. Propisima</t>
  </si>
  <si>
    <t>661-Prihodi od prodaje proizv.   i robe na tržištu</t>
  </si>
  <si>
    <t>6631-Tekuće donacije</t>
  </si>
  <si>
    <t>6632-Kapitalne donacije</t>
  </si>
  <si>
    <t>683-Ostali prihodi</t>
  </si>
  <si>
    <t>6831-Ostali prihodi</t>
  </si>
  <si>
    <t>9221-Višak prihoda poslovanja</t>
  </si>
  <si>
    <t>VLASTITI I NAMJENSKI PRIHODI OŠ DOMAŠINEC I DONACIJE</t>
  </si>
  <si>
    <t>OPĆI PRIHODI NADLEŽNOG PRORAČUNA JLPRS - MEĐIMURSKA ŽUPANIJA</t>
  </si>
  <si>
    <t>PRIHODI ZA POSEBNE NAMJENE - HZZ</t>
  </si>
  <si>
    <t>3221-Uredski materijal i ostali materijalni rashodi</t>
  </si>
  <si>
    <t>3222-Materijal i sirovine</t>
  </si>
  <si>
    <t>3224-Materijal i dijelovi za tekuće i investicijsko održavanje</t>
  </si>
  <si>
    <t>3235-Zakupnine i najamnine</t>
  </si>
  <si>
    <t>3239-Ostale usluge</t>
  </si>
  <si>
    <t>3292-Premije osiguranja</t>
  </si>
  <si>
    <t>3294-Članarine</t>
  </si>
  <si>
    <t>3299-Ostali nespomenuti rashodi</t>
  </si>
  <si>
    <t>3431-Bankarske usluge i usluge platnog prometa</t>
  </si>
  <si>
    <t>3811-Tekuće donacije u novcu</t>
  </si>
  <si>
    <t>4221-Uredska oprema i namještaj</t>
  </si>
  <si>
    <t>4223-Oprema za održavanje i zaštitu</t>
  </si>
  <si>
    <t>4226-Sportska i glazbena oprema</t>
  </si>
  <si>
    <t>4241-Knjige</t>
  </si>
  <si>
    <t>UKUPNO - VLASTITI I NAMJENSKI PRIHODI OŠ DOMAŠINEC I DONACIJE</t>
  </si>
  <si>
    <t>6381-Tekuće pomoći iz DP-a - prijenos sredstava iz EU-fondova</t>
  </si>
  <si>
    <t>312-Ostali rash. za zaposlene</t>
  </si>
  <si>
    <t>3132-Dop. za zdravstveno osigur.</t>
  </si>
  <si>
    <t>3133-Dop. za zapošljavanje</t>
  </si>
  <si>
    <t>3211-Službena putovanja</t>
  </si>
  <si>
    <t>3213-Stručno usavršavanje zap.</t>
  </si>
  <si>
    <t>3214-Ostale naknade trošk.zap.</t>
  </si>
  <si>
    <t>3221-Uredski i ostali materijal</t>
  </si>
  <si>
    <t>3223-Energija</t>
  </si>
  <si>
    <t>3224-Mat. i dijelovi za tek. i inv. odr.</t>
  </si>
  <si>
    <t>3227-Službena i radna obuća i odj.</t>
  </si>
  <si>
    <t>3231-Usluge telefona, pošarina i sl.</t>
  </si>
  <si>
    <t>3232-Usluge tekućeg i inv. održav.</t>
  </si>
  <si>
    <t>3233-Usluge promidžbe i informir.</t>
  </si>
  <si>
    <t>3234-Komunalne usluge</t>
  </si>
  <si>
    <t>3236-Zdravstv.i veterinar.usluge</t>
  </si>
  <si>
    <t>3237-Intelektualne usluge</t>
  </si>
  <si>
    <t>3238-Računalne usluge</t>
  </si>
  <si>
    <t>3239-Ostale nespomenute usluge</t>
  </si>
  <si>
    <t>324-Naknade trošk.osob.izvan R.O.</t>
  </si>
  <si>
    <t>3295-Pristojbe i naknade</t>
  </si>
  <si>
    <t>3299-Ostali nespomenuti rash.posl.</t>
  </si>
  <si>
    <t xml:space="preserve">3433-Zatezne kamate </t>
  </si>
  <si>
    <t>3434-Ostali nespom.financ.rashodi</t>
  </si>
  <si>
    <t>4222-Komunikacijska oprema</t>
  </si>
  <si>
    <t>4225-Instrumenti, uređaji i strojevi</t>
  </si>
  <si>
    <t>4511-Dodatna ulaganja na  građevinskim objektima</t>
  </si>
  <si>
    <t>324-Naknade troš.osob.izv.R.O.</t>
  </si>
  <si>
    <t xml:space="preserve">324-Naknade troškova osobama izvan radnog odnosa </t>
  </si>
  <si>
    <t>311-Plaće</t>
  </si>
  <si>
    <t>634-Pomoći od izvanproračunskih korisnika</t>
  </si>
  <si>
    <t>6341-Tekuće pomoći od izvan-      proračunskih korisnika</t>
  </si>
  <si>
    <t>3133-Dop.za zapošljavanje</t>
  </si>
  <si>
    <t>SVEUKUPNO-PRIHODI ZA POSEBNE NAMJENE-HZZ</t>
  </si>
  <si>
    <t>Napomena za izvor financiranja: Međimurska županija</t>
  </si>
  <si>
    <t>SVEUKUPNO - PRIHODI OS DOMAŠINEC-SVI IZVORI FINANCIRANJA</t>
  </si>
  <si>
    <t>324-Naknade troškova osobama ivan radnog odnosa</t>
  </si>
  <si>
    <t>SVEUKUPNO - RASHODI OS DOMAŠINEC-SVI IZVORI FINANCIRANJA</t>
  </si>
  <si>
    <t>3295-Naknade i pristojbe</t>
  </si>
  <si>
    <t>636-Pomoći proračunskim korisnicima iz proračuna koji im nije nadležan</t>
  </si>
  <si>
    <t>REBALANS FINANCIJSKOG PLANA ZA 2015. GODINU I IZVJEŠTAJ O IZVRŠENJU PLANA ZA 2015. GODINU</t>
  </si>
  <si>
    <t xml:space="preserve">                        voditelica računovodstva</t>
  </si>
  <si>
    <t xml:space="preserve"> REBALANS FINANCIJSKOG PLANA ZA 2015. GODINU I IZVJEŠTAJ O IZVRŠENJU PLANA - PO IZVORIMA FINANCIRANJA</t>
  </si>
  <si>
    <t xml:space="preserve"> REBALANS FINANCIJSKOG PLANA ZA 2015. GODINU I IZVJEŠTAJ O IZVRŠENJU PLANA - UKUPNO PO SVIM IZVORIMA FINANCIRANJA</t>
  </si>
  <si>
    <t>Objašnjenje</t>
  </si>
  <si>
    <t>Rebalans i izvršenje plana za 2015. godinu</t>
  </si>
  <si>
    <t>Konto 3.i 4. razine plana</t>
  </si>
  <si>
    <t>Indeksi promjene</t>
  </si>
  <si>
    <t xml:space="preserve">RASHODI </t>
  </si>
  <si>
    <t xml:space="preserve">PRIHODI  </t>
  </si>
  <si>
    <t>Konto 3. i 4. razine plana</t>
  </si>
  <si>
    <t>nema posebnih napomena</t>
  </si>
  <si>
    <t>radi se o osobama na stručnom usavršavanju (kto 324 - naknade troškova osobama izvan rad. odnosa) te o 1 zaposlenici - romskoj pomagačici koja je zaposlena neposredno prije kraja fiskalnog razdoblja, tj. 10.12.2015.,a za koju se isplaćuje plaća.</t>
  </si>
  <si>
    <t>321-Naknade troškova zaposl.</t>
  </si>
  <si>
    <t>4224-Medicinska i laboratorijska oprema</t>
  </si>
  <si>
    <t>Nema posebne napomene u vezi ostalih rashoda poslovanja</t>
  </si>
  <si>
    <t>Umjesto dosadašnjeg kta prihoda iz proračuna, sada se knjiže prihodi od pomoći iz proračuna koji nije nadležan</t>
  </si>
  <si>
    <t>Rezultat svega navedenog je višak-cca 40 tis.kn (prošlogod.= 22 tis.kn + ovogod.= 18 tis.kn) koji se prenosi u iduće razdoblje</t>
  </si>
  <si>
    <t>671-Prihodi iz proračuna za financiranje rashoda poslov.</t>
  </si>
  <si>
    <t>Iz istih razloga koji su gore navedeni o pretpostavci financiranja za 3 osobna asistenta umjesto u dijelu godine za 1 os. asistenta od strane MŽ-e došlo je do odstupanja na rash.za zaposl.s osnova plaća i dop. Ove godine viši su troškovi dnevnica, naknada za prijevoz osobnim automobilom i refund.nakn.u visini autob. karte od planiranog, zbog povećanih  potreba svih zaposl., a sve na uštrb nekih drugih materijalnih rashoda. Rashodi za materijal i energiju su porasli zbog odluke MŽ da financiranje postavljanje novih radijatora gdje u cijeni od 40 tis.kn pretežita stavka je ugrađeni materijal, a manja usluga, dok je kod energije povećanje na stavci el. energije i plina, no za to su sredstva osigurana u riznici.</t>
  </si>
  <si>
    <t>Nije bilo potrebe za realizacijom niti minimalne nabave opreme iz izvora MŽ, već su sve nabavke, uključivo i one male vrijednosti realizirane iz namjenskih sredstava i donacija.</t>
  </si>
  <si>
    <t>MŽ nije izvršila uplate s osnova planiranih kapitalnih ulaganja za ovu godinu, te su takva ulaganja pomaknuta za iduća razdoblja i navedena u Fin.planu 2016.-2018.</t>
  </si>
  <si>
    <t>3212-Naknade za prijevoz zaposlenima</t>
  </si>
  <si>
    <t>6711-Prihodi iz pror.za financ rash.</t>
  </si>
  <si>
    <t>922-Višak prihoda ranijeg razd.</t>
  </si>
  <si>
    <t>Za os.asist. je prvotno bilo namijenjeno da sva 3 budu financ.iz proj. MŽ-e, no od 9. mj. to je slučaj samo za 1 os.as., a ostala 2 su preko dr.vanj.financ. Nadalje, MŽ nije realizirala plan.sred.ulag.u uk. visini 450 tis. kn vćsvega 40 tis.kn (radijatori). Ostali prih. -naplata sud.prist.-Golubić-Krnjak i plać.po ug.-Fond za zašt.okol.-energ.učinkovitost. Višak-nakon izrade plana preth.god.</t>
  </si>
  <si>
    <t>Na uk.rezultat utječe prenes.višak iz 2014.g.i manjak 2015.zbog neispl.sred.za plaće i prijevoz os. asist. za 06.,11, i 12./2015.(23 tis.kn)</t>
  </si>
  <si>
    <t>Predviđeni rashode za zaposlenike financirani iz DP-a su u granicama planiranog, jedino je u strukturi rashoda bilo nešto manje za redovne plaće i prijevoz zaposlenika, dok su ostali rashodi (naknade za jubilarne nagrade, isplate pomoći za slučajeve dugotrajnih bolovanja i pomoći za novorođenu djecu zaposlenicima) bili nešto veći od planiranih. Doprinosi na plaće kretali su se u okvirima plana. Ostali nespomenuti rashodi odnose se na naknade za nezapošljavanje invalida koji se knjiže prema novoj uputi, a u vrijeme izrade plana nisu bili poznati ni izvori financiranja ni točni izračuni navedenih naknada.</t>
  </si>
  <si>
    <t>Od značajnijih odstupanja od plana izdvajamo prihode od prodaje na tržištu (misli se na papir i PVC boce) gdje je plan bio postavljen na bazi prošlogodišnjeg rezultata, no došlo je do svojevrsnog zamora u akciji BOK, pa je realizirano manje od prošlogodišnjeg. S druge strane, drastično su povećane donacije - tekuće i kapitalne i to po svim osnovama. Te se donacije nisu mogle planirati jer su došle iznenada od subjekata koji su iskazali interes. Npr. HZJZ je poslao donaciju u vrijednosti 8 tis. kn za poligon za TZK za škole koje nemaju sp. dvoranu. Mnoge druge donacije kao npr. ona 0d 5.000,00 kn od HEP-a su realizirane temeljem prijavljenog natječaja u tijeku fiskalne godine, itd... Ostali prihodi su uvijek aproksimativni. U vrijeme izrade plana nije bio poznat točan prenosivi višak.</t>
  </si>
  <si>
    <t>Jedna dnevnica je na teret školske zadruge (150,00 kn). Rashodi za šk.kuh. su nešto povećani u odnosu na planirano, no ipak se javio višak s tog osnova, dok su rashodi za ostale usluge znatno smanjeni jer su smanjeni rashodi za izlete i izvanučioničku nastavu koja je realizirana na minimalnoj osnovi zbog problema u Pravilniku o izletima zbog dnevnica pratiteljima koje su se, sve do izmjene Pravilnika morale financirati iz materijalnih rashoda Osnivača, a sada se mogu i iz dr.izvora.</t>
  </si>
  <si>
    <t>Tekuće donacije u novcu dane su gđi Alenki Fuček kao pomoć za plaćanje izleta. Oprema koja je nabavljena u cijelosti je financirana iz namjenskih sredstava i donacija -najveća stavka su blagov. stolice i stolovi u Dom. i Dek.-oko 18 tis.kn.. Pri tome nije do kraja godine nabavljeno ni utrošeno ono što je prenešeno iz prethodne godine (dio od 22 tis. kn) jer se htjela zatvoriti cijela financijska konstrukcija (oprema za uvođenje e-imenika nije nabavljena, nego stoje neutroš. sredstva koja se prenose u iduće razdoblje). Sva oprema uključuje i tzv. opremu male vrijednosti (bivši SI) jer je tako usklađeno s Pravilnikom o proračunskom računovodstvu i računskom planu gdje stoji da sva dugotrajna imovina bez obzira na vrijednost se knjiži na klasu 4, a ne više kao SI na klasu 3, što je problem zbog financiranja od strane Osnivača.</t>
  </si>
  <si>
    <t>9222-Višak prihoda ranijeg razd.</t>
  </si>
  <si>
    <t>* 451-Dodatna ulaganja na objektima i opremi (planirano prethodne godine za ovu godinu):</t>
  </si>
  <si>
    <t>REALIZIRANO OD TOGA: 40 tis.kn u materijalu i usluzi za ugradnju novih radijatora i to kao investicijsko održavanje (materijal i usluga), a ne kao</t>
  </si>
  <si>
    <t>kapitalno ulaganje.</t>
  </si>
  <si>
    <t xml:space="preserve">Odstupanja u odnosu na planirano na stavkaka rashoda za usluge, ostalih i financijskih rashoda nisu značajna jer su sredstva izrazito ograničena i u takvoj sumi jedino moguće je bilo realizirati planirano. Kod troškova telefoniranja istekla je pretplata, pa je bonus, odnosno popust prestao u drugoj polovici godini, te su s tog osnova porasli troškovi telefoniranja. Pojačano se kopiralo te je s tog osnova veća stavka za najam fotokopirnih aparata kroz broj fotokopiranih i ispisanih stranica. Znatnije su povećane i usluge za sanitarni nadzor hrane i zaposlenika. Usluge tekućeg održavanja su smanjene, no kako je vidljivo iz prethodne pozicije, povećane su one za materijal za tekuće održavanje, uredski materijal i naknade zaposlenima, pa je tu zapravo napravljen rebalans unutar općih prihoda </t>
  </si>
  <si>
    <t>Rezultat= VIŠAK: 35.220,00 kn</t>
  </si>
  <si>
    <t>Domašinec, 28.12.2015. godine</t>
  </si>
  <si>
    <t>Ravnateljica: Martina Kivač, mag.theol.</t>
  </si>
  <si>
    <t>Rebalans plana izradila: Miljenka Kolarić, dipl.oecc.</t>
  </si>
  <si>
    <t xml:space="preserve">Napomena: Izvršenje plana bez utjecaja stavke-671-dio za dodatna ulaganja na proizvedenoj nefinancijskoj imovini(458,5 tis.kn) bi bilo: 5.277.001,00 / 5.343.302,00 * 100 =  </t>
  </si>
  <si>
    <t xml:space="preserve">Napomena: Izvršenje plana bez utjecaja stavke-451- za dodatna ulaganja na proizvedenoj nefinancijskoj imovini(458,5 tis.kn) bi bilo: 5.241.781,00 / 5.343.302,00 * 100 =  </t>
  </si>
  <si>
    <t>PRIHODI</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</si>
</sst>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4">
    <font>
      <sz val="10"/>
      <color indexed="8"/>
      <name val="ARIAL"/>
      <family val="0"/>
    </font>
    <font>
      <sz val="10"/>
      <color indexed="8"/>
      <name val="Arial"/>
      <family val="2"/>
    </font>
    <font>
      <b/>
      <sz val="10"/>
      <color indexed="8"/>
      <name val="Calibri"/>
      <family val="2"/>
    </font>
    <font>
      <sz val="8"/>
      <color indexed="8"/>
      <name val="Arial"/>
      <family val="2"/>
    </font>
    <font>
      <b/>
      <sz val="10"/>
      <color indexed="8"/>
      <name val="ARIAL"/>
      <family val="2"/>
    </font>
    <font>
      <sz val="14"/>
      <color indexed="8"/>
      <name val="Arial"/>
      <family val="2"/>
    </font>
    <font>
      <b/>
      <sz val="8"/>
      <color indexed="8"/>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62"/>
      <name val="Calibri"/>
      <family val="2"/>
    </font>
    <font>
      <b/>
      <sz val="11"/>
      <color indexed="51"/>
      <name val="Calibri"/>
      <family val="2"/>
    </font>
    <font>
      <sz val="11"/>
      <color indexed="20"/>
      <name val="Calibri"/>
      <family val="2"/>
    </font>
    <font>
      <b/>
      <sz val="18"/>
      <color indexed="61"/>
      <name val="Cambria"/>
      <family val="2"/>
    </font>
    <font>
      <b/>
      <sz val="15"/>
      <color indexed="61"/>
      <name val="Calibri"/>
      <family val="2"/>
    </font>
    <font>
      <b/>
      <sz val="13"/>
      <color indexed="61"/>
      <name val="Calibri"/>
      <family val="2"/>
    </font>
    <font>
      <b/>
      <sz val="11"/>
      <color indexed="61"/>
      <name val="Calibri"/>
      <family val="2"/>
    </font>
    <font>
      <sz val="11"/>
      <color indexed="59"/>
      <name val="Calibri"/>
      <family val="2"/>
    </font>
    <font>
      <sz val="11"/>
      <color indexed="51"/>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1"/>
      <name val="Calibri"/>
      <family val="2"/>
    </font>
    <font>
      <sz val="10"/>
      <color indexed="8"/>
      <name val="Calibri"/>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medium"/>
    </border>
    <border>
      <left style="medium"/>
      <right style="medium"/>
      <top style="medium"/>
      <bottom style="medium"/>
    </border>
    <border>
      <left style="thin"/>
      <right style="thin"/>
      <top>
        <color indexed="63"/>
      </top>
      <bottom style="medium"/>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medium"/>
      <top style="medium"/>
      <bottom style="thin"/>
    </border>
    <border>
      <left style="thin"/>
      <right style="medium"/>
      <top>
        <color indexed="63"/>
      </top>
      <bottom>
        <color indexed="63"/>
      </bottom>
    </border>
    <border>
      <left style="thin"/>
      <right style="medium"/>
      <top>
        <color indexed="63"/>
      </top>
      <bottom style="medium"/>
    </border>
    <border>
      <left style="medium"/>
      <right>
        <color indexed="63"/>
      </right>
      <top style="thin"/>
      <bottom style="thin"/>
    </border>
    <border>
      <left style="medium"/>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
      <right style="thin"/>
      <top>
        <color indexed="63"/>
      </top>
      <bottom style="thin"/>
    </border>
    <border>
      <left style="medium"/>
      <right>
        <color indexed="63"/>
      </right>
      <top style="medium"/>
      <bottom style="thin"/>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20" borderId="1" applyNumberFormat="0" applyFont="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0" fillId="28" borderId="2" applyNumberFormat="0" applyAlignment="0" applyProtection="0"/>
    <xf numFmtId="0" fontId="31" fillId="28" borderId="3"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9" fontId="1" fillId="0" borderId="0" applyFont="0" applyFill="0" applyBorder="0" applyAlignment="0" applyProtection="0"/>
    <xf numFmtId="0" fontId="38" fillId="0" borderId="7" applyNumberFormat="0" applyFill="0" applyAlignment="0" applyProtection="0"/>
    <xf numFmtId="0" fontId="39" fillId="31" borderId="8"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3">
    <xf numFmtId="0" fontId="0" fillId="0" borderId="0" xfId="0" applyAlignment="1">
      <alignment vertical="top"/>
    </xf>
    <xf numFmtId="0" fontId="1" fillId="0" borderId="0" xfId="0" applyFont="1" applyAlignment="1">
      <alignment vertical="top"/>
    </xf>
    <xf numFmtId="0" fontId="2" fillId="33" borderId="0" xfId="0" applyFont="1" applyFill="1" applyBorder="1" applyAlignment="1">
      <alignment vertical="top"/>
    </xf>
    <xf numFmtId="4" fontId="0" fillId="0" borderId="10" xfId="0" applyNumberFormat="1" applyBorder="1" applyAlignment="1">
      <alignment vertical="top"/>
    </xf>
    <xf numFmtId="0" fontId="2" fillId="33" borderId="11" xfId="0" applyFont="1" applyFill="1" applyBorder="1" applyAlignment="1">
      <alignment vertical="center" wrapText="1"/>
    </xf>
    <xf numFmtId="0" fontId="25" fillId="33" borderId="0" xfId="0" applyFont="1" applyFill="1" applyBorder="1" applyAlignment="1">
      <alignment vertical="top"/>
    </xf>
    <xf numFmtId="0" fontId="3" fillId="0" borderId="10" xfId="0" applyFont="1" applyBorder="1" applyAlignment="1">
      <alignment vertical="top" wrapText="1"/>
    </xf>
    <xf numFmtId="4" fontId="4" fillId="0" borderId="10" xfId="0" applyNumberFormat="1" applyFont="1" applyBorder="1" applyAlignment="1">
      <alignment vertical="top"/>
    </xf>
    <xf numFmtId="4" fontId="4" fillId="0" borderId="12" xfId="0" applyNumberFormat="1" applyFont="1" applyBorder="1" applyAlignment="1">
      <alignment vertical="top"/>
    </xf>
    <xf numFmtId="4" fontId="4" fillId="0" borderId="10" xfId="0" applyNumberFormat="1" applyFont="1" applyBorder="1" applyAlignment="1">
      <alignment horizontal="right" vertical="top"/>
    </xf>
    <xf numFmtId="0" fontId="26" fillId="0" borderId="0" xfId="0" applyFont="1" applyBorder="1" applyAlignment="1">
      <alignment vertical="top"/>
    </xf>
    <xf numFmtId="0" fontId="5" fillId="0" borderId="0" xfId="0" applyFont="1" applyAlignment="1">
      <alignment vertical="center" wrapText="1"/>
    </xf>
    <xf numFmtId="0" fontId="4" fillId="0" borderId="0" xfId="0" applyFont="1" applyBorder="1" applyAlignment="1">
      <alignment vertical="top"/>
    </xf>
    <xf numFmtId="4" fontId="4" fillId="0" borderId="13" xfId="0" applyNumberFormat="1" applyFont="1" applyBorder="1" applyAlignment="1">
      <alignment vertical="top"/>
    </xf>
    <xf numFmtId="4" fontId="4" fillId="0" borderId="13" xfId="0" applyNumberFormat="1" applyFont="1" applyBorder="1" applyAlignment="1">
      <alignment horizontal="right" vertical="top"/>
    </xf>
    <xf numFmtId="4" fontId="0" fillId="0" borderId="11" xfId="0" applyNumberFormat="1" applyBorder="1" applyAlignment="1">
      <alignment vertical="top"/>
    </xf>
    <xf numFmtId="0" fontId="3" fillId="33" borderId="14" xfId="0" applyFont="1" applyFill="1" applyBorder="1" applyAlignment="1">
      <alignment horizontal="left" vertical="center" wrapText="1"/>
    </xf>
    <xf numFmtId="0" fontId="1" fillId="0" borderId="14" xfId="0" applyFont="1" applyBorder="1" applyAlignment="1">
      <alignment horizontal="center" vertical="top"/>
    </xf>
    <xf numFmtId="0" fontId="2" fillId="33" borderId="0" xfId="0" applyFont="1" applyFill="1" applyBorder="1" applyAlignment="1">
      <alignment horizontal="center" vertical="center" wrapText="1"/>
    </xf>
    <xf numFmtId="0" fontId="3" fillId="0" borderId="15" xfId="0" applyFont="1" applyBorder="1" applyAlignment="1">
      <alignment vertical="top" wrapText="1"/>
    </xf>
    <xf numFmtId="0" fontId="6" fillId="0" borderId="10" xfId="0" applyFont="1" applyBorder="1" applyAlignment="1">
      <alignment vertical="top" wrapText="1"/>
    </xf>
    <xf numFmtId="4" fontId="4" fillId="0" borderId="16" xfId="0" applyNumberFormat="1" applyFont="1" applyBorder="1" applyAlignment="1">
      <alignment horizontal="right" vertical="top"/>
    </xf>
    <xf numFmtId="4" fontId="1" fillId="0" borderId="10" xfId="0" applyNumberFormat="1" applyFont="1" applyBorder="1" applyAlignment="1">
      <alignment vertical="top"/>
    </xf>
    <xf numFmtId="4" fontId="4" fillId="0" borderId="11" xfId="0" applyNumberFormat="1" applyFont="1" applyBorder="1" applyAlignment="1">
      <alignment vertical="top"/>
    </xf>
    <xf numFmtId="4" fontId="4" fillId="0" borderId="14" xfId="0" applyNumberFormat="1" applyFont="1" applyBorder="1" applyAlignment="1">
      <alignment vertical="top"/>
    </xf>
    <xf numFmtId="4" fontId="4" fillId="0" borderId="16" xfId="0" applyNumberFormat="1" applyFont="1" applyBorder="1" applyAlignment="1">
      <alignment vertical="top"/>
    </xf>
    <xf numFmtId="0" fontId="4" fillId="0" borderId="0" xfId="0" applyFont="1" applyBorder="1" applyAlignment="1">
      <alignment horizontal="center" vertical="top"/>
    </xf>
    <xf numFmtId="4" fontId="4" fillId="0" borderId="0" xfId="0" applyNumberFormat="1" applyFont="1" applyBorder="1" applyAlignment="1">
      <alignment vertical="top"/>
    </xf>
    <xf numFmtId="4" fontId="4" fillId="0" borderId="0" xfId="0" applyNumberFormat="1" applyFont="1" applyBorder="1" applyAlignment="1">
      <alignment horizontal="center" vertical="top"/>
    </xf>
    <xf numFmtId="0" fontId="4" fillId="0" borderId="0" xfId="0" applyFont="1" applyBorder="1" applyAlignment="1">
      <alignment horizontal="center" vertical="top" wrapText="1"/>
    </xf>
    <xf numFmtId="4" fontId="4" fillId="0" borderId="0" xfId="0" applyNumberFormat="1" applyFont="1" applyBorder="1" applyAlignment="1">
      <alignment horizontal="right" vertical="top"/>
    </xf>
    <xf numFmtId="4" fontId="0" fillId="0" borderId="11" xfId="0" applyNumberFormat="1" applyBorder="1" applyAlignment="1">
      <alignment vertical="top"/>
    </xf>
    <xf numFmtId="4" fontId="0" fillId="0" borderId="16" xfId="0" applyNumberFormat="1" applyBorder="1" applyAlignment="1">
      <alignment vertical="top"/>
    </xf>
    <xf numFmtId="4" fontId="0" fillId="0" borderId="14" xfId="0" applyNumberFormat="1" applyBorder="1" applyAlignment="1">
      <alignment vertical="top"/>
    </xf>
    <xf numFmtId="0" fontId="1" fillId="0" borderId="11" xfId="0" applyFont="1" applyBorder="1" applyAlignment="1">
      <alignment vertical="top"/>
    </xf>
    <xf numFmtId="0" fontId="1" fillId="0" borderId="16" xfId="0" applyFont="1" applyBorder="1" applyAlignment="1">
      <alignment vertical="top"/>
    </xf>
    <xf numFmtId="0" fontId="1" fillId="0" borderId="14" xfId="0" applyFont="1" applyBorder="1" applyAlignment="1">
      <alignment vertical="top"/>
    </xf>
    <xf numFmtId="0" fontId="3" fillId="0" borderId="14" xfId="0" applyFont="1" applyBorder="1" applyAlignment="1">
      <alignment vertical="top" wrapText="1"/>
    </xf>
    <xf numFmtId="0" fontId="6" fillId="0" borderId="14" xfId="0" applyFont="1" applyBorder="1" applyAlignment="1">
      <alignment vertical="top" wrapText="1"/>
    </xf>
    <xf numFmtId="4" fontId="4" fillId="0" borderId="0" xfId="0" applyNumberFormat="1" applyFont="1" applyBorder="1" applyAlignment="1">
      <alignment vertical="top"/>
    </xf>
    <xf numFmtId="4" fontId="0" fillId="0" borderId="0" xfId="0" applyNumberFormat="1" applyBorder="1" applyAlignment="1">
      <alignment vertical="top"/>
    </xf>
    <xf numFmtId="0" fontId="6" fillId="33" borderId="14" xfId="0" applyFont="1" applyFill="1" applyBorder="1" applyAlignment="1">
      <alignment horizontal="left" vertical="center" wrapText="1"/>
    </xf>
    <xf numFmtId="4" fontId="4" fillId="33" borderId="11" xfId="0" applyNumberFormat="1" applyFont="1" applyFill="1" applyBorder="1" applyAlignment="1">
      <alignment vertical="center" wrapText="1"/>
    </xf>
    <xf numFmtId="4" fontId="1" fillId="33" borderId="11" xfId="0" applyNumberFormat="1" applyFont="1" applyFill="1" applyBorder="1" applyAlignment="1">
      <alignment vertical="center" wrapText="1"/>
    </xf>
    <xf numFmtId="0" fontId="6" fillId="0" borderId="11" xfId="0" applyFont="1" applyBorder="1" applyAlignment="1">
      <alignment vertical="top" wrapText="1"/>
    </xf>
    <xf numFmtId="4" fontId="1" fillId="0" borderId="10" xfId="0" applyNumberFormat="1" applyFont="1" applyBorder="1" applyAlignment="1">
      <alignment vertical="top"/>
    </xf>
    <xf numFmtId="0" fontId="6" fillId="0" borderId="16" xfId="0" applyFont="1" applyBorder="1" applyAlignment="1">
      <alignment vertical="top" wrapText="1"/>
    </xf>
    <xf numFmtId="4" fontId="1" fillId="0" borderId="10" xfId="0" applyNumberFormat="1" applyFont="1" applyBorder="1" applyAlignment="1">
      <alignment horizontal="right" vertical="top"/>
    </xf>
    <xf numFmtId="0" fontId="2" fillId="33" borderId="17" xfId="0" applyFont="1" applyFill="1" applyBorder="1" applyAlignment="1">
      <alignment vertical="center" wrapText="1"/>
    </xf>
    <xf numFmtId="0" fontId="1" fillId="0" borderId="0" xfId="0" applyFont="1" applyAlignment="1">
      <alignment vertical="top"/>
    </xf>
    <xf numFmtId="4" fontId="1" fillId="0" borderId="0" xfId="0" applyNumberFormat="1" applyFont="1" applyBorder="1" applyAlignment="1">
      <alignment vertical="top"/>
    </xf>
    <xf numFmtId="4" fontId="0" fillId="0" borderId="14" xfId="0" applyNumberFormat="1" applyBorder="1" applyAlignment="1">
      <alignment vertical="top"/>
    </xf>
    <xf numFmtId="4" fontId="0" fillId="0" borderId="0" xfId="0" applyNumberFormat="1" applyBorder="1" applyAlignment="1">
      <alignment horizontal="right" vertical="top"/>
    </xf>
    <xf numFmtId="0" fontId="3" fillId="0" borderId="0" xfId="0" applyFont="1" applyBorder="1" applyAlignment="1">
      <alignment horizontal="left" vertical="top" wrapText="1"/>
    </xf>
    <xf numFmtId="49" fontId="1" fillId="0" borderId="0" xfId="0" applyNumberFormat="1" applyFont="1" applyBorder="1" applyAlignment="1">
      <alignment horizontal="right" vertical="top" wrapText="1"/>
    </xf>
    <xf numFmtId="4" fontId="0" fillId="0" borderId="0" xfId="0" applyNumberFormat="1" applyBorder="1" applyAlignment="1">
      <alignment vertical="top"/>
    </xf>
    <xf numFmtId="4" fontId="3" fillId="0" borderId="0" xfId="0" applyNumberFormat="1" applyFont="1" applyBorder="1" applyAlignment="1">
      <alignment horizontal="center" vertical="top" wrapText="1"/>
    </xf>
    <xf numFmtId="0" fontId="26" fillId="0" borderId="0" xfId="0" applyFont="1" applyBorder="1" applyAlignment="1">
      <alignment horizontal="center" vertical="top"/>
    </xf>
    <xf numFmtId="4" fontId="1" fillId="33" borderId="18" xfId="0" applyNumberFormat="1" applyFont="1" applyFill="1" applyBorder="1" applyAlignment="1">
      <alignment vertical="center" wrapText="1"/>
    </xf>
    <xf numFmtId="0" fontId="2" fillId="33" borderId="13" xfId="0" applyFont="1" applyFill="1" applyBorder="1" applyAlignment="1">
      <alignment vertical="center" wrapText="1"/>
    </xf>
    <xf numFmtId="4" fontId="0" fillId="0" borderId="16" xfId="0" applyNumberFormat="1" applyBorder="1" applyAlignment="1">
      <alignment horizontal="right" vertical="top"/>
    </xf>
    <xf numFmtId="4" fontId="1" fillId="0" borderId="16" xfId="0" applyNumberFormat="1" applyFont="1" applyBorder="1" applyAlignment="1">
      <alignment horizontal="right" vertical="top"/>
    </xf>
    <xf numFmtId="4" fontId="7" fillId="0" borderId="0" xfId="0" applyNumberFormat="1" applyFont="1" applyBorder="1" applyAlignment="1">
      <alignment horizontal="center" vertical="top" wrapText="1"/>
    </xf>
    <xf numFmtId="4" fontId="1" fillId="0" borderId="11" xfId="0" applyNumberFormat="1" applyFont="1" applyBorder="1" applyAlignment="1">
      <alignment vertical="top"/>
    </xf>
    <xf numFmtId="8" fontId="0" fillId="0" borderId="0" xfId="0" applyNumberFormat="1" applyAlignment="1">
      <alignment vertical="top"/>
    </xf>
    <xf numFmtId="2" fontId="1" fillId="33" borderId="19" xfId="0" applyNumberFormat="1" applyFont="1" applyFill="1" applyBorder="1" applyAlignment="1">
      <alignment horizontal="right" vertical="center" wrapText="1"/>
    </xf>
    <xf numFmtId="2" fontId="1" fillId="33" borderId="20" xfId="0" applyNumberFormat="1" applyFont="1" applyFill="1" applyBorder="1" applyAlignment="1">
      <alignment horizontal="right" vertical="center" wrapText="1"/>
    </xf>
    <xf numFmtId="0" fontId="6" fillId="0" borderId="0" xfId="0" applyFont="1" applyBorder="1" applyAlignment="1">
      <alignment horizontal="left" vertical="top"/>
    </xf>
    <xf numFmtId="0" fontId="6" fillId="0" borderId="0" xfId="0" applyFont="1" applyBorder="1" applyAlignment="1">
      <alignment horizontal="left" vertical="top" wrapText="1"/>
    </xf>
    <xf numFmtId="4" fontId="6" fillId="0" borderId="0" xfId="0" applyNumberFormat="1" applyFont="1" applyBorder="1" applyAlignment="1">
      <alignment horizontal="center" vertical="top" wrapText="1"/>
    </xf>
    <xf numFmtId="49" fontId="4" fillId="0" borderId="0" xfId="0" applyNumberFormat="1" applyFont="1" applyBorder="1" applyAlignment="1">
      <alignment horizontal="right" vertical="top" wrapText="1"/>
    </xf>
    <xf numFmtId="0" fontId="4" fillId="0" borderId="0" xfId="0" applyFont="1" applyAlignment="1">
      <alignment vertical="top"/>
    </xf>
    <xf numFmtId="10" fontId="4" fillId="0" borderId="21" xfId="0" applyNumberFormat="1" applyFont="1" applyBorder="1" applyAlignment="1">
      <alignment horizontal="center" vertical="top"/>
    </xf>
    <xf numFmtId="4" fontId="0" fillId="0" borderId="22" xfId="0" applyNumberFormat="1" applyBorder="1" applyAlignment="1">
      <alignment vertical="top"/>
    </xf>
    <xf numFmtId="4" fontId="0" fillId="0" borderId="23" xfId="0" applyNumberFormat="1" applyBorder="1" applyAlignment="1">
      <alignment vertical="top"/>
    </xf>
    <xf numFmtId="4" fontId="3" fillId="0" borderId="24" xfId="0" applyNumberFormat="1" applyFont="1" applyBorder="1" applyAlignment="1">
      <alignment horizontal="center" vertical="top" wrapText="1"/>
    </xf>
    <xf numFmtId="4" fontId="3" fillId="0" borderId="25" xfId="0" applyNumberFormat="1" applyFont="1" applyBorder="1" applyAlignment="1">
      <alignment horizontal="center" vertical="top" wrapText="1"/>
    </xf>
    <xf numFmtId="4" fontId="3" fillId="0" borderId="26" xfId="0" applyNumberFormat="1" applyFont="1" applyBorder="1" applyAlignment="1">
      <alignment horizontal="center" vertical="top" wrapText="1"/>
    </xf>
    <xf numFmtId="4" fontId="3" fillId="0" borderId="27" xfId="0" applyNumberFormat="1" applyFont="1" applyBorder="1" applyAlignment="1">
      <alignment horizontal="center" vertical="top" wrapText="1"/>
    </xf>
    <xf numFmtId="4" fontId="3" fillId="0" borderId="28" xfId="0" applyNumberFormat="1" applyFont="1" applyBorder="1" applyAlignment="1">
      <alignment horizontal="center" vertical="top" wrapText="1"/>
    </xf>
    <xf numFmtId="4" fontId="3" fillId="0" borderId="29" xfId="0" applyNumberFormat="1" applyFont="1" applyBorder="1" applyAlignment="1">
      <alignment horizontal="center" vertical="top" wrapText="1"/>
    </xf>
    <xf numFmtId="0" fontId="26" fillId="0" borderId="30" xfId="0" applyFont="1" applyBorder="1" applyAlignment="1">
      <alignment horizontal="center" vertical="top"/>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4" fontId="6" fillId="0" borderId="37" xfId="0" applyNumberFormat="1" applyFont="1" applyBorder="1" applyAlignment="1">
      <alignment horizontal="center" vertical="top"/>
    </xf>
    <xf numFmtId="4" fontId="6" fillId="0" borderId="15" xfId="0" applyNumberFormat="1" applyFont="1" applyBorder="1" applyAlignment="1">
      <alignment horizontal="center" vertical="top"/>
    </xf>
    <xf numFmtId="0" fontId="1" fillId="33" borderId="18"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2" fillId="33" borderId="38" xfId="0" applyFont="1" applyFill="1" applyBorder="1" applyAlignment="1">
      <alignment horizontal="center" vertical="center" wrapText="1"/>
    </xf>
    <xf numFmtId="4" fontId="3" fillId="0" borderId="19" xfId="0" applyNumberFormat="1" applyFont="1" applyBorder="1" applyAlignment="1">
      <alignment horizontal="center" vertical="top" wrapText="1"/>
    </xf>
    <xf numFmtId="4" fontId="3" fillId="0" borderId="39" xfId="0" applyNumberFormat="1" applyFont="1" applyBorder="1" applyAlignment="1">
      <alignment horizontal="center" vertical="top" wrapText="1"/>
    </xf>
    <xf numFmtId="4" fontId="3" fillId="0" borderId="40" xfId="0" applyNumberFormat="1" applyFont="1" applyBorder="1" applyAlignment="1">
      <alignment horizontal="center" vertical="top" wrapText="1"/>
    </xf>
    <xf numFmtId="0" fontId="3" fillId="33" borderId="41"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0" borderId="42" xfId="0" applyFont="1" applyBorder="1" applyAlignment="1">
      <alignment horizontal="left" vertical="top" wrapText="1"/>
    </xf>
    <xf numFmtId="0" fontId="3" fillId="0" borderId="10" xfId="0" applyFont="1" applyBorder="1" applyAlignment="1">
      <alignment horizontal="left" vertical="top" wrapText="1"/>
    </xf>
    <xf numFmtId="0" fontId="4" fillId="0" borderId="43" xfId="0" applyFont="1" applyBorder="1" applyAlignment="1">
      <alignment horizontal="center" vertical="top" wrapText="1"/>
    </xf>
    <xf numFmtId="0" fontId="4" fillId="0" borderId="44" xfId="0" applyFont="1" applyBorder="1" applyAlignment="1">
      <alignment horizontal="center" vertical="top" wrapText="1"/>
    </xf>
    <xf numFmtId="4" fontId="0" fillId="0" borderId="11" xfId="0" applyNumberFormat="1" applyBorder="1" applyAlignment="1">
      <alignment horizontal="center" vertical="top"/>
    </xf>
    <xf numFmtId="4" fontId="0" fillId="0" borderId="16" xfId="0" applyNumberFormat="1" applyBorder="1" applyAlignment="1">
      <alignment horizontal="center" vertical="top"/>
    </xf>
    <xf numFmtId="4" fontId="0" fillId="0" borderId="14" xfId="0" applyNumberFormat="1" applyBorder="1" applyAlignment="1">
      <alignment horizontal="center" vertical="top"/>
    </xf>
    <xf numFmtId="4" fontId="1" fillId="0" borderId="11" xfId="0" applyNumberFormat="1" applyFont="1" applyBorder="1" applyAlignment="1">
      <alignment horizontal="center" vertical="top"/>
    </xf>
    <xf numFmtId="4" fontId="1" fillId="0" borderId="16" xfId="0" applyNumberFormat="1" applyFont="1" applyBorder="1" applyAlignment="1">
      <alignment horizontal="center" vertical="top"/>
    </xf>
    <xf numFmtId="4" fontId="1" fillId="0" borderId="14" xfId="0" applyNumberFormat="1" applyFont="1" applyBorder="1" applyAlignment="1">
      <alignment horizontal="center" vertical="top"/>
    </xf>
    <xf numFmtId="0" fontId="2" fillId="33" borderId="45"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3" fillId="0" borderId="41" xfId="0" applyFont="1" applyBorder="1" applyAlignment="1">
      <alignment horizontal="left" vertical="top" wrapText="1"/>
    </xf>
    <xf numFmtId="0" fontId="3" fillId="0" borderId="15" xfId="0" applyFont="1" applyBorder="1" applyAlignment="1">
      <alignment horizontal="left" vertical="top" wrapText="1"/>
    </xf>
    <xf numFmtId="0" fontId="2" fillId="33" borderId="18"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4" fontId="3" fillId="0" borderId="37" xfId="0" applyNumberFormat="1" applyFont="1" applyBorder="1" applyAlignment="1">
      <alignment horizontal="center" vertical="top" wrapText="1"/>
    </xf>
    <xf numFmtId="4" fontId="3" fillId="0" borderId="15" xfId="0" applyNumberFormat="1" applyFont="1" applyBorder="1" applyAlignment="1">
      <alignment horizontal="center" vertical="top"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4" fontId="4" fillId="0" borderId="11" xfId="0" applyNumberFormat="1" applyFont="1" applyBorder="1" applyAlignment="1">
      <alignment horizontal="center" vertical="top"/>
    </xf>
    <xf numFmtId="4" fontId="4" fillId="0" borderId="14" xfId="0" applyNumberFormat="1" applyFont="1" applyBorder="1" applyAlignment="1">
      <alignment horizontal="center" vertical="top"/>
    </xf>
    <xf numFmtId="0" fontId="3" fillId="0" borderId="46" xfId="0" applyFont="1" applyBorder="1" applyAlignment="1">
      <alignment horizontal="left" vertical="top" wrapText="1"/>
    </xf>
    <xf numFmtId="0" fontId="3" fillId="0" borderId="14" xfId="0" applyFont="1" applyBorder="1" applyAlignment="1">
      <alignment horizontal="left" vertical="top" wrapText="1"/>
    </xf>
    <xf numFmtId="0" fontId="1" fillId="0" borderId="11" xfId="0" applyFont="1" applyBorder="1" applyAlignment="1">
      <alignment horizontal="center" vertical="top" wrapText="1"/>
    </xf>
    <xf numFmtId="0" fontId="1" fillId="0" borderId="16" xfId="0" applyFont="1" applyBorder="1" applyAlignment="1">
      <alignment horizontal="center" vertical="top" wrapText="1"/>
    </xf>
    <xf numFmtId="0" fontId="1" fillId="0" borderId="16" xfId="0" applyFont="1" applyBorder="1" applyAlignment="1">
      <alignment horizontal="center" vertical="top" wrapText="1"/>
    </xf>
    <xf numFmtId="0" fontId="3" fillId="33" borderId="47" xfId="0" applyFont="1" applyFill="1" applyBorder="1" applyAlignment="1">
      <alignment horizontal="left" vertical="center" wrapText="1"/>
    </xf>
    <xf numFmtId="0" fontId="3" fillId="33" borderId="36" xfId="0" applyFont="1" applyFill="1" applyBorder="1" applyAlignment="1">
      <alignment horizontal="left" vertical="center" wrapText="1"/>
    </xf>
    <xf numFmtId="4" fontId="0" fillId="0" borderId="22" xfId="0" applyNumberFormat="1" applyBorder="1" applyAlignment="1">
      <alignment horizontal="center" vertical="top"/>
    </xf>
    <xf numFmtId="0" fontId="4" fillId="0" borderId="37"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37" xfId="0" applyFont="1" applyBorder="1" applyAlignment="1">
      <alignment horizontal="center" vertical="top"/>
    </xf>
    <xf numFmtId="0" fontId="4" fillId="0" borderId="12" xfId="0" applyFont="1" applyBorder="1" applyAlignment="1">
      <alignment horizontal="center" vertical="top"/>
    </xf>
    <xf numFmtId="0" fontId="4" fillId="0" borderId="15" xfId="0" applyFont="1" applyBorder="1" applyAlignment="1">
      <alignment horizontal="center" vertical="top"/>
    </xf>
    <xf numFmtId="0" fontId="1" fillId="0" borderId="0" xfId="0" applyFont="1" applyBorder="1" applyAlignment="1">
      <alignment horizontal="center" vertical="top"/>
    </xf>
    <xf numFmtId="0" fontId="1" fillId="0" borderId="11" xfId="0" applyFont="1" applyBorder="1" applyAlignment="1">
      <alignment horizontal="center" vertical="top"/>
    </xf>
    <xf numFmtId="0" fontId="1" fillId="0" borderId="16" xfId="0" applyFont="1" applyBorder="1" applyAlignment="1">
      <alignment horizontal="center" vertical="top"/>
    </xf>
    <xf numFmtId="0" fontId="1" fillId="0" borderId="14" xfId="0" applyFont="1" applyBorder="1" applyAlignment="1">
      <alignment horizontal="center" vertical="top" wrapText="1"/>
    </xf>
    <xf numFmtId="0" fontId="5" fillId="0" borderId="0" xfId="0" applyFont="1" applyAlignment="1">
      <alignment horizontal="center" vertical="center" wrapText="1"/>
    </xf>
    <xf numFmtId="0" fontId="2" fillId="33" borderId="0" xfId="0" applyFont="1" applyFill="1" applyBorder="1" applyAlignment="1">
      <alignment horizontal="center" vertical="center" wrapText="1"/>
    </xf>
    <xf numFmtId="4" fontId="4" fillId="0" borderId="16" xfId="0" applyNumberFormat="1" applyFont="1" applyBorder="1" applyAlignment="1">
      <alignment horizontal="center" vertical="top"/>
    </xf>
    <xf numFmtId="0" fontId="1" fillId="0" borderId="14" xfId="0" applyFont="1" applyBorder="1" applyAlignment="1">
      <alignment horizontal="center" vertical="top"/>
    </xf>
    <xf numFmtId="0" fontId="26" fillId="0" borderId="0" xfId="0" applyFont="1" applyBorder="1" applyAlignment="1">
      <alignment horizontal="center" vertical="top"/>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xf>
    <xf numFmtId="0" fontId="1" fillId="0" borderId="16" xfId="0" applyFont="1" applyBorder="1" applyAlignment="1">
      <alignment horizontal="center" vertical="top"/>
    </xf>
    <xf numFmtId="0" fontId="1" fillId="0" borderId="14" xfId="0" applyFont="1" applyBorder="1" applyAlignment="1">
      <alignment horizontal="center" vertical="top"/>
    </xf>
    <xf numFmtId="4" fontId="4" fillId="0" borderId="37" xfId="0" applyNumberFormat="1" applyFont="1" applyBorder="1" applyAlignment="1">
      <alignment horizontal="center" vertical="top" wrapText="1"/>
    </xf>
    <xf numFmtId="4" fontId="4" fillId="0" borderId="15" xfId="0" applyNumberFormat="1" applyFont="1" applyBorder="1" applyAlignment="1">
      <alignment horizontal="center" vertical="top" wrapText="1"/>
    </xf>
    <xf numFmtId="4" fontId="1" fillId="0" borderId="11" xfId="0" applyNumberFormat="1" applyFont="1" applyBorder="1" applyAlignment="1">
      <alignment horizontal="center" vertical="top"/>
    </xf>
    <xf numFmtId="4" fontId="1" fillId="0" borderId="16" xfId="0" applyNumberFormat="1" applyFont="1" applyBorder="1" applyAlignment="1">
      <alignment horizontal="center" vertical="top"/>
    </xf>
    <xf numFmtId="4" fontId="1" fillId="0" borderId="14" xfId="0" applyNumberFormat="1" applyFont="1" applyBorder="1" applyAlignment="1">
      <alignment horizontal="center" vertical="top"/>
    </xf>
    <xf numFmtId="0" fontId="3" fillId="33" borderId="24" xfId="0" applyFont="1" applyFill="1" applyBorder="1" applyAlignment="1">
      <alignment horizontal="center" vertical="top" wrapText="1"/>
    </xf>
    <xf numFmtId="0" fontId="3" fillId="33" borderId="25" xfId="0" applyFont="1" applyFill="1" applyBorder="1" applyAlignment="1">
      <alignment horizontal="center" vertical="top" wrapText="1"/>
    </xf>
    <xf numFmtId="0" fontId="3" fillId="33" borderId="26" xfId="0" applyFont="1" applyFill="1" applyBorder="1" applyAlignment="1">
      <alignment horizontal="center" vertical="top" wrapText="1"/>
    </xf>
    <xf numFmtId="0" fontId="3" fillId="33" borderId="27" xfId="0" applyFont="1" applyFill="1" applyBorder="1" applyAlignment="1">
      <alignment horizontal="center" vertical="top" wrapText="1"/>
    </xf>
    <xf numFmtId="0" fontId="3" fillId="33" borderId="28" xfId="0" applyFont="1" applyFill="1" applyBorder="1" applyAlignment="1">
      <alignment horizontal="center" vertical="top" wrapText="1"/>
    </xf>
    <xf numFmtId="0" fontId="3" fillId="33" borderId="29" xfId="0" applyFont="1" applyFill="1" applyBorder="1" applyAlignment="1">
      <alignment horizontal="center" vertical="top" wrapText="1"/>
    </xf>
    <xf numFmtId="4" fontId="6" fillId="0" borderId="25" xfId="0" applyNumberFormat="1" applyFont="1" applyBorder="1" applyAlignment="1">
      <alignment horizontal="center" vertical="top" wrapText="1"/>
    </xf>
    <xf numFmtId="4" fontId="6" fillId="0" borderId="26" xfId="0" applyNumberFormat="1" applyFont="1" applyBorder="1" applyAlignment="1">
      <alignment horizontal="center" vertical="top" wrapText="1"/>
    </xf>
    <xf numFmtId="4" fontId="6" fillId="0" borderId="27" xfId="0" applyNumberFormat="1" applyFont="1" applyBorder="1" applyAlignment="1">
      <alignment horizontal="center" vertical="top" wrapText="1"/>
    </xf>
    <xf numFmtId="4" fontId="6" fillId="0" borderId="28" xfId="0" applyNumberFormat="1" applyFont="1" applyBorder="1" applyAlignment="1">
      <alignment horizontal="center" vertical="top" wrapText="1"/>
    </xf>
    <xf numFmtId="4" fontId="6" fillId="0" borderId="29" xfId="0" applyNumberFormat="1" applyFont="1" applyBorder="1" applyAlignment="1">
      <alignment horizontal="center" vertical="top" wrapText="1"/>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J313"/>
  <sheetViews>
    <sheetView showGridLines="0" tabSelected="1" showOutlineSymbols="0" view="pageLayout" workbookViewId="0" topLeftCell="A1">
      <selection activeCell="J220" sqref="J220"/>
    </sheetView>
  </sheetViews>
  <sheetFormatPr defaultColWidth="6.8515625" defaultRowHeight="12.75" customHeight="1"/>
  <cols>
    <col min="1" max="1" width="4.28125" style="0" customWidth="1"/>
    <col min="2" max="2" width="16.57421875" style="0" customWidth="1"/>
    <col min="3" max="3" width="25.140625" style="0" customWidth="1"/>
    <col min="4" max="4" width="12.140625" style="0" customWidth="1"/>
    <col min="5" max="5" width="11.8515625" style="0" customWidth="1"/>
    <col min="6" max="6" width="12.28125" style="0" customWidth="1"/>
    <col min="7" max="7" width="12.421875" style="0" customWidth="1"/>
    <col min="8" max="8" width="13.140625" style="0" customWidth="1"/>
    <col min="9" max="9" width="13.00390625" style="0" customWidth="1"/>
    <col min="10" max="10" width="11.140625" style="0" customWidth="1"/>
  </cols>
  <sheetData>
    <row r="2" ht="12.75" customHeight="1">
      <c r="B2" s="1" t="s">
        <v>7</v>
      </c>
    </row>
    <row r="3" ht="12.75" customHeight="1">
      <c r="B3" s="1" t="s">
        <v>8</v>
      </c>
    </row>
    <row r="4" ht="12.75" customHeight="1">
      <c r="B4" s="1" t="s">
        <v>9</v>
      </c>
    </row>
    <row r="5" ht="12.75" customHeight="1">
      <c r="B5" s="1" t="s">
        <v>10</v>
      </c>
    </row>
    <row r="6" ht="12.75" customHeight="1">
      <c r="B6" s="1" t="s">
        <v>11</v>
      </c>
    </row>
    <row r="12" spans="4:7" ht="12.75" customHeight="1">
      <c r="D12" s="147" t="s">
        <v>128</v>
      </c>
      <c r="E12" s="147"/>
      <c r="F12" s="147"/>
      <c r="G12" s="147"/>
    </row>
    <row r="13" spans="4:7" ht="12.75" customHeight="1">
      <c r="D13" s="147"/>
      <c r="E13" s="147"/>
      <c r="F13" s="147"/>
      <c r="G13" s="147"/>
    </row>
    <row r="14" spans="4:7" ht="12.75" customHeight="1">
      <c r="D14" s="147"/>
      <c r="E14" s="147"/>
      <c r="F14" s="147"/>
      <c r="G14" s="147"/>
    </row>
    <row r="15" spans="4:7" ht="12.75" customHeight="1">
      <c r="D15" s="147"/>
      <c r="E15" s="147"/>
      <c r="F15" s="147"/>
      <c r="G15" s="147"/>
    </row>
    <row r="16" spans="4:7" ht="12.75" customHeight="1">
      <c r="D16" s="147"/>
      <c r="E16" s="147"/>
      <c r="F16" s="147"/>
      <c r="G16" s="147"/>
    </row>
    <row r="17" spans="4:7" ht="12.75" customHeight="1">
      <c r="D17" s="147"/>
      <c r="E17" s="147"/>
      <c r="F17" s="147"/>
      <c r="G17" s="147"/>
    </row>
    <row r="18" spans="4:7" ht="12.75" customHeight="1">
      <c r="D18" s="147"/>
      <c r="E18" s="147"/>
      <c r="F18" s="147"/>
      <c r="G18" s="147"/>
    </row>
    <row r="23" spans="2:3" ht="12.75" customHeight="1">
      <c r="B23" s="1"/>
      <c r="C23" s="1"/>
    </row>
    <row r="26" spans="2:8" ht="12.75" customHeight="1">
      <c r="B26" s="49" t="s">
        <v>165</v>
      </c>
      <c r="C26" s="1"/>
      <c r="G26" s="1"/>
      <c r="H26" s="1"/>
    </row>
    <row r="29" spans="2:7" ht="12.75" customHeight="1">
      <c r="B29" s="49" t="s">
        <v>167</v>
      </c>
      <c r="C29" s="1"/>
      <c r="G29" t="s">
        <v>12</v>
      </c>
    </row>
    <row r="30" spans="2:8" ht="12.75" customHeight="1">
      <c r="B30" s="49" t="s">
        <v>129</v>
      </c>
      <c r="C30" s="1"/>
      <c r="G30" s="1"/>
      <c r="H30" s="1"/>
    </row>
    <row r="33" ht="12.75" customHeight="1">
      <c r="B33" s="49" t="s">
        <v>166</v>
      </c>
    </row>
    <row r="39" spans="1:10" ht="21" customHeight="1">
      <c r="A39" s="81" t="s">
        <v>130</v>
      </c>
      <c r="B39" s="81"/>
      <c r="C39" s="81"/>
      <c r="D39" s="81"/>
      <c r="E39" s="81"/>
      <c r="F39" s="81"/>
      <c r="G39" s="81"/>
      <c r="H39" s="81"/>
      <c r="I39" s="81"/>
      <c r="J39" s="10"/>
    </row>
    <row r="40" spans="1:10" ht="24" customHeight="1">
      <c r="A40" s="124" t="s">
        <v>50</v>
      </c>
      <c r="B40" s="125" t="s">
        <v>0</v>
      </c>
      <c r="C40" s="125" t="s">
        <v>134</v>
      </c>
      <c r="D40" s="116" t="s">
        <v>40</v>
      </c>
      <c r="E40" s="117"/>
      <c r="F40" s="116" t="s">
        <v>133</v>
      </c>
      <c r="G40" s="117"/>
      <c r="H40" s="118" t="s">
        <v>132</v>
      </c>
      <c r="I40" s="119"/>
      <c r="J40" s="2"/>
    </row>
    <row r="41" spans="1:10" ht="22.5" customHeight="1">
      <c r="A41" s="124"/>
      <c r="B41" s="126"/>
      <c r="C41" s="126"/>
      <c r="D41" s="4" t="s">
        <v>1</v>
      </c>
      <c r="E41" s="4" t="s">
        <v>2</v>
      </c>
      <c r="F41" s="4" t="s">
        <v>1</v>
      </c>
      <c r="G41" s="4" t="s">
        <v>2</v>
      </c>
      <c r="H41" s="120"/>
      <c r="I41" s="121"/>
      <c r="J41" s="5"/>
    </row>
    <row r="42" spans="1:9" ht="35.25" customHeight="1">
      <c r="A42" s="144" t="s">
        <v>3</v>
      </c>
      <c r="B42" s="152" t="s">
        <v>39</v>
      </c>
      <c r="C42" s="20" t="s">
        <v>51</v>
      </c>
      <c r="D42" s="127"/>
      <c r="E42" s="7">
        <v>4510000</v>
      </c>
      <c r="F42" s="127"/>
      <c r="G42" s="7">
        <v>4411400</v>
      </c>
      <c r="H42" s="75" t="s">
        <v>144</v>
      </c>
      <c r="I42" s="76"/>
    </row>
    <row r="43" spans="1:9" ht="21.75" customHeight="1">
      <c r="A43" s="145"/>
      <c r="B43" s="133"/>
      <c r="C43" s="6" t="s">
        <v>60</v>
      </c>
      <c r="D43" s="128"/>
      <c r="E43" s="15">
        <v>4510000</v>
      </c>
      <c r="F43" s="128"/>
      <c r="G43" s="15">
        <v>4411400</v>
      </c>
      <c r="H43" s="79"/>
      <c r="I43" s="80"/>
    </row>
    <row r="44" spans="1:9" ht="18" customHeight="1">
      <c r="A44" s="145"/>
      <c r="B44" s="133"/>
      <c r="C44" s="20" t="s">
        <v>15</v>
      </c>
      <c r="D44" s="7">
        <v>3600000</v>
      </c>
      <c r="E44" s="103"/>
      <c r="F44" s="7">
        <v>3441900</v>
      </c>
      <c r="G44" s="103"/>
      <c r="H44" s="75" t="s">
        <v>155</v>
      </c>
      <c r="I44" s="76"/>
    </row>
    <row r="45" spans="1:9" ht="18" customHeight="1">
      <c r="A45" s="145"/>
      <c r="B45" s="133"/>
      <c r="C45" s="6" t="s">
        <v>52</v>
      </c>
      <c r="D45" s="3">
        <v>3450000</v>
      </c>
      <c r="E45" s="104"/>
      <c r="F45" s="3">
        <v>3319500</v>
      </c>
      <c r="G45" s="104"/>
      <c r="H45" s="77"/>
      <c r="I45" s="78"/>
    </row>
    <row r="46" spans="1:9" ht="18" customHeight="1">
      <c r="A46" s="145"/>
      <c r="B46" s="133"/>
      <c r="C46" s="6" t="s">
        <v>53</v>
      </c>
      <c r="D46" s="3">
        <v>30000</v>
      </c>
      <c r="E46" s="104"/>
      <c r="F46" s="3">
        <v>19200</v>
      </c>
      <c r="G46" s="104"/>
      <c r="H46" s="77"/>
      <c r="I46" s="78"/>
    </row>
    <row r="47" spans="1:9" ht="18" customHeight="1">
      <c r="A47" s="145"/>
      <c r="B47" s="133"/>
      <c r="C47" s="6" t="s">
        <v>54</v>
      </c>
      <c r="D47" s="3">
        <v>120000</v>
      </c>
      <c r="E47" s="104"/>
      <c r="F47" s="3">
        <v>103200</v>
      </c>
      <c r="G47" s="104"/>
      <c r="H47" s="77"/>
      <c r="I47" s="78"/>
    </row>
    <row r="48" spans="1:9" ht="24" customHeight="1">
      <c r="A48" s="145"/>
      <c r="B48" s="133"/>
      <c r="C48" s="20" t="s">
        <v>16</v>
      </c>
      <c r="D48" s="7">
        <v>35000</v>
      </c>
      <c r="E48" s="104"/>
      <c r="F48" s="7">
        <v>93700</v>
      </c>
      <c r="G48" s="104"/>
      <c r="H48" s="77"/>
      <c r="I48" s="78"/>
    </row>
    <row r="49" spans="1:9" ht="17.25" customHeight="1">
      <c r="A49" s="145"/>
      <c r="B49" s="133"/>
      <c r="C49" s="6" t="s">
        <v>55</v>
      </c>
      <c r="D49" s="22">
        <v>35000</v>
      </c>
      <c r="E49" s="104"/>
      <c r="F49" s="22">
        <v>93700</v>
      </c>
      <c r="G49" s="104"/>
      <c r="H49" s="77"/>
      <c r="I49" s="78"/>
    </row>
    <row r="50" spans="1:9" ht="17.25" customHeight="1">
      <c r="A50" s="145"/>
      <c r="B50" s="133"/>
      <c r="C50" s="20" t="s">
        <v>17</v>
      </c>
      <c r="D50" s="7">
        <v>595000</v>
      </c>
      <c r="E50" s="104"/>
      <c r="F50" s="7">
        <v>599400</v>
      </c>
      <c r="G50" s="104"/>
      <c r="H50" s="77"/>
      <c r="I50" s="78"/>
    </row>
    <row r="51" spans="1:9" ht="17.25" customHeight="1">
      <c r="A51" s="145"/>
      <c r="B51" s="133"/>
      <c r="C51" s="6" t="s">
        <v>56</v>
      </c>
      <c r="D51" s="3">
        <v>538000</v>
      </c>
      <c r="E51" s="104"/>
      <c r="F51" s="3">
        <v>539900</v>
      </c>
      <c r="G51" s="104"/>
      <c r="H51" s="77"/>
      <c r="I51" s="78"/>
    </row>
    <row r="52" spans="1:9" ht="17.25" customHeight="1">
      <c r="A52" s="145"/>
      <c r="B52" s="133"/>
      <c r="C52" s="6" t="s">
        <v>57</v>
      </c>
      <c r="D52" s="3">
        <v>57000</v>
      </c>
      <c r="E52" s="104"/>
      <c r="F52" s="3">
        <v>59500</v>
      </c>
      <c r="G52" s="104"/>
      <c r="H52" s="77"/>
      <c r="I52" s="78"/>
    </row>
    <row r="53" spans="1:9" ht="17.25" customHeight="1">
      <c r="A53" s="145"/>
      <c r="B53" s="133"/>
      <c r="C53" s="20" t="s">
        <v>18</v>
      </c>
      <c r="D53" s="7">
        <v>280000</v>
      </c>
      <c r="E53" s="104"/>
      <c r="F53" s="7">
        <v>260900</v>
      </c>
      <c r="G53" s="104"/>
      <c r="H53" s="77"/>
      <c r="I53" s="78"/>
    </row>
    <row r="54" spans="1:9" ht="17.25" customHeight="1">
      <c r="A54" s="145"/>
      <c r="B54" s="133"/>
      <c r="C54" s="6" t="s">
        <v>58</v>
      </c>
      <c r="D54" s="22">
        <v>280000</v>
      </c>
      <c r="E54" s="104"/>
      <c r="F54" s="22">
        <v>260900</v>
      </c>
      <c r="G54" s="104"/>
      <c r="H54" s="77"/>
      <c r="I54" s="78"/>
    </row>
    <row r="55" spans="1:9" ht="17.25" customHeight="1">
      <c r="A55" s="145"/>
      <c r="B55" s="133"/>
      <c r="C55" s="20" t="s">
        <v>59</v>
      </c>
      <c r="D55" s="22">
        <v>0</v>
      </c>
      <c r="E55" s="104"/>
      <c r="F55" s="7">
        <v>15500</v>
      </c>
      <c r="G55" s="104"/>
      <c r="H55" s="77"/>
      <c r="I55" s="78"/>
    </row>
    <row r="56" spans="1:9" ht="17.25" customHeight="1">
      <c r="A56" s="150"/>
      <c r="B56" s="153"/>
      <c r="C56" s="6" t="s">
        <v>126</v>
      </c>
      <c r="D56" s="3">
        <v>0</v>
      </c>
      <c r="E56" s="105"/>
      <c r="F56" s="3">
        <v>15500</v>
      </c>
      <c r="G56" s="105"/>
      <c r="H56" s="79"/>
      <c r="I56" s="80"/>
    </row>
    <row r="57" spans="1:9" ht="29.25" customHeight="1">
      <c r="A57" s="140" t="s">
        <v>19</v>
      </c>
      <c r="B57" s="141"/>
      <c r="C57" s="142"/>
      <c r="D57" s="7">
        <f>SUM(D44+D48+D50+D53+D56)</f>
        <v>4510000</v>
      </c>
      <c r="E57" s="7">
        <f>SUM(E42)</f>
        <v>4510000</v>
      </c>
      <c r="F57" s="7">
        <f>SUM(F44+F48+F50+F53+F56)</f>
        <v>4411400</v>
      </c>
      <c r="G57" s="7">
        <f>SUM(G42)</f>
        <v>4411400</v>
      </c>
      <c r="H57" s="157"/>
      <c r="I57" s="158"/>
    </row>
    <row r="58" spans="1:9" ht="29.25" customHeight="1">
      <c r="A58" s="26"/>
      <c r="B58" s="26"/>
      <c r="C58" s="26"/>
      <c r="D58" s="27"/>
      <c r="E58" s="27"/>
      <c r="F58" s="28"/>
      <c r="G58" s="27"/>
      <c r="H58" s="28"/>
      <c r="I58" s="27"/>
    </row>
    <row r="59" spans="1:9" ht="29.25" customHeight="1">
      <c r="A59" s="26"/>
      <c r="B59" s="26"/>
      <c r="C59" s="26"/>
      <c r="D59" s="27"/>
      <c r="E59" s="27"/>
      <c r="F59" s="28"/>
      <c r="G59" s="27"/>
      <c r="H59" s="28"/>
      <c r="I59" s="27"/>
    </row>
    <row r="60" spans="1:9" ht="29.25" customHeight="1">
      <c r="A60" s="26"/>
      <c r="B60" s="26"/>
      <c r="C60" s="26"/>
      <c r="D60" s="27"/>
      <c r="E60" s="27"/>
      <c r="F60" s="28"/>
      <c r="G60" s="27"/>
      <c r="H60" s="28"/>
      <c r="I60" s="27"/>
    </row>
    <row r="61" spans="1:9" ht="18" customHeight="1">
      <c r="A61" s="26"/>
      <c r="B61" s="26"/>
      <c r="C61" s="26"/>
      <c r="D61" s="27"/>
      <c r="E61" s="27"/>
      <c r="F61" s="28"/>
      <c r="G61" s="27"/>
      <c r="H61" s="28"/>
      <c r="I61" s="27"/>
    </row>
    <row r="62" spans="1:10" ht="21" customHeight="1">
      <c r="A62" s="81" t="s">
        <v>130</v>
      </c>
      <c r="B62" s="81"/>
      <c r="C62" s="81"/>
      <c r="D62" s="81"/>
      <c r="E62" s="81"/>
      <c r="F62" s="81"/>
      <c r="G62" s="81"/>
      <c r="H62" s="81"/>
      <c r="I62" s="81"/>
      <c r="J62" s="10"/>
    </row>
    <row r="63" spans="1:10" ht="24" customHeight="1">
      <c r="A63" s="124" t="s">
        <v>50</v>
      </c>
      <c r="B63" s="125" t="s">
        <v>0</v>
      </c>
      <c r="C63" s="125" t="s">
        <v>138</v>
      </c>
      <c r="D63" s="116" t="s">
        <v>40</v>
      </c>
      <c r="E63" s="117"/>
      <c r="F63" s="116" t="s">
        <v>133</v>
      </c>
      <c r="G63" s="117"/>
      <c r="H63" s="118" t="s">
        <v>132</v>
      </c>
      <c r="I63" s="119"/>
      <c r="J63" s="2"/>
    </row>
    <row r="64" spans="1:10" ht="22.5" customHeight="1">
      <c r="A64" s="124"/>
      <c r="B64" s="126"/>
      <c r="C64" s="126"/>
      <c r="D64" s="4" t="s">
        <v>1</v>
      </c>
      <c r="E64" s="4" t="s">
        <v>2</v>
      </c>
      <c r="F64" s="4" t="s">
        <v>1</v>
      </c>
      <c r="G64" s="4" t="s">
        <v>2</v>
      </c>
      <c r="H64" s="120"/>
      <c r="I64" s="121"/>
      <c r="J64" s="5"/>
    </row>
    <row r="65" spans="1:9" ht="23.25" customHeight="1">
      <c r="A65" s="34" t="s">
        <v>4</v>
      </c>
      <c r="B65" s="131" t="s">
        <v>70</v>
      </c>
      <c r="C65" s="20" t="s">
        <v>61</v>
      </c>
      <c r="D65" s="103"/>
      <c r="E65" s="7">
        <v>200</v>
      </c>
      <c r="F65" s="106"/>
      <c r="G65" s="7">
        <v>190</v>
      </c>
      <c r="H65" s="75" t="s">
        <v>156</v>
      </c>
      <c r="I65" s="76"/>
    </row>
    <row r="66" spans="1:9" ht="23.25" customHeight="1">
      <c r="A66" s="35"/>
      <c r="B66" s="132"/>
      <c r="C66" s="6" t="s">
        <v>62</v>
      </c>
      <c r="D66" s="104"/>
      <c r="E66" s="22">
        <v>200</v>
      </c>
      <c r="F66" s="107"/>
      <c r="G66" s="22">
        <v>190</v>
      </c>
      <c r="H66" s="77"/>
      <c r="I66" s="78"/>
    </row>
    <row r="67" spans="1:9" ht="23.25" customHeight="1">
      <c r="A67" s="35"/>
      <c r="B67" s="132"/>
      <c r="C67" s="20" t="s">
        <v>20</v>
      </c>
      <c r="D67" s="104"/>
      <c r="E67" s="7">
        <v>320000</v>
      </c>
      <c r="F67" s="107"/>
      <c r="G67" s="7">
        <v>323300</v>
      </c>
      <c r="H67" s="77"/>
      <c r="I67" s="78"/>
    </row>
    <row r="68" spans="1:9" ht="23.25" customHeight="1">
      <c r="A68" s="35"/>
      <c r="B68" s="132"/>
      <c r="C68" s="6" t="s">
        <v>63</v>
      </c>
      <c r="D68" s="104"/>
      <c r="E68" s="22">
        <v>320000</v>
      </c>
      <c r="F68" s="107"/>
      <c r="G68" s="22">
        <v>323300</v>
      </c>
      <c r="H68" s="77"/>
      <c r="I68" s="78"/>
    </row>
    <row r="69" spans="1:9" ht="22.5" customHeight="1">
      <c r="A69" s="35"/>
      <c r="B69" s="132"/>
      <c r="C69" s="20" t="s">
        <v>21</v>
      </c>
      <c r="D69" s="104"/>
      <c r="E69" s="7">
        <v>5000</v>
      </c>
      <c r="F69" s="107"/>
      <c r="G69" s="7">
        <v>2415</v>
      </c>
      <c r="H69" s="77"/>
      <c r="I69" s="78"/>
    </row>
    <row r="70" spans="1:9" ht="22.5" customHeight="1">
      <c r="A70" s="35"/>
      <c r="B70" s="132"/>
      <c r="C70" s="6" t="s">
        <v>64</v>
      </c>
      <c r="D70" s="104"/>
      <c r="E70" s="22">
        <v>5000</v>
      </c>
      <c r="F70" s="107"/>
      <c r="G70" s="22">
        <v>2415</v>
      </c>
      <c r="H70" s="77"/>
      <c r="I70" s="78"/>
    </row>
    <row r="71" spans="1:9" ht="19.5" customHeight="1">
      <c r="A71" s="35"/>
      <c r="B71" s="132"/>
      <c r="C71" s="20" t="s">
        <v>22</v>
      </c>
      <c r="D71" s="104"/>
      <c r="E71" s="7">
        <v>15000</v>
      </c>
      <c r="F71" s="107"/>
      <c r="G71" s="7">
        <v>42650</v>
      </c>
      <c r="H71" s="77"/>
      <c r="I71" s="78"/>
    </row>
    <row r="72" spans="1:9" ht="16.5" customHeight="1">
      <c r="A72" s="35"/>
      <c r="B72" s="132"/>
      <c r="C72" s="6" t="s">
        <v>65</v>
      </c>
      <c r="D72" s="104"/>
      <c r="E72" s="22">
        <v>5000</v>
      </c>
      <c r="F72" s="107"/>
      <c r="G72" s="22">
        <v>9170</v>
      </c>
      <c r="H72" s="77"/>
      <c r="I72" s="78"/>
    </row>
    <row r="73" spans="1:9" ht="15.75" customHeight="1">
      <c r="A73" s="35"/>
      <c r="B73" s="132"/>
      <c r="C73" s="6" t="s">
        <v>66</v>
      </c>
      <c r="D73" s="104"/>
      <c r="E73" s="22">
        <v>10000</v>
      </c>
      <c r="F73" s="107"/>
      <c r="G73" s="22">
        <v>33480</v>
      </c>
      <c r="H73" s="77"/>
      <c r="I73" s="78"/>
    </row>
    <row r="74" spans="1:9" ht="18" customHeight="1">
      <c r="A74" s="35"/>
      <c r="B74" s="132"/>
      <c r="C74" s="20" t="s">
        <v>67</v>
      </c>
      <c r="D74" s="104"/>
      <c r="E74" s="7">
        <v>2800</v>
      </c>
      <c r="F74" s="107"/>
      <c r="G74" s="7">
        <v>260</v>
      </c>
      <c r="H74" s="77"/>
      <c r="I74" s="78"/>
    </row>
    <row r="75" spans="1:9" ht="16.5" customHeight="1">
      <c r="A75" s="35"/>
      <c r="B75" s="132"/>
      <c r="C75" s="6" t="s">
        <v>68</v>
      </c>
      <c r="D75" s="104"/>
      <c r="E75" s="22">
        <v>2800</v>
      </c>
      <c r="F75" s="107"/>
      <c r="G75" s="22">
        <v>260</v>
      </c>
      <c r="H75" s="77"/>
      <c r="I75" s="78"/>
    </row>
    <row r="76" spans="1:9" ht="21" customHeight="1">
      <c r="A76" s="35"/>
      <c r="B76" s="132"/>
      <c r="C76" s="20" t="s">
        <v>37</v>
      </c>
      <c r="D76" s="104"/>
      <c r="E76" s="7">
        <v>20000</v>
      </c>
      <c r="F76" s="107"/>
      <c r="G76" s="7">
        <v>22400</v>
      </c>
      <c r="H76" s="77"/>
      <c r="I76" s="78"/>
    </row>
    <row r="77" spans="1:9" ht="19.5" customHeight="1">
      <c r="A77" s="35"/>
      <c r="B77" s="132"/>
      <c r="C77" s="6" t="s">
        <v>69</v>
      </c>
      <c r="D77" s="105"/>
      <c r="E77" s="22">
        <v>20000</v>
      </c>
      <c r="F77" s="108"/>
      <c r="G77" s="22">
        <v>22400</v>
      </c>
      <c r="H77" s="79"/>
      <c r="I77" s="80"/>
    </row>
    <row r="78" spans="1:9" ht="16.5" customHeight="1">
      <c r="A78" s="35"/>
      <c r="B78" s="132"/>
      <c r="C78" s="20" t="s">
        <v>141</v>
      </c>
      <c r="D78" s="9">
        <v>0</v>
      </c>
      <c r="E78" s="159"/>
      <c r="F78" s="9">
        <v>150</v>
      </c>
      <c r="G78" s="159"/>
      <c r="H78" s="75" t="s">
        <v>157</v>
      </c>
      <c r="I78" s="76"/>
    </row>
    <row r="79" spans="1:9" ht="16.5" customHeight="1">
      <c r="A79" s="35"/>
      <c r="B79" s="132"/>
      <c r="C79" s="37" t="s">
        <v>92</v>
      </c>
      <c r="D79" s="60">
        <v>0</v>
      </c>
      <c r="E79" s="160"/>
      <c r="F79" s="61">
        <v>150</v>
      </c>
      <c r="G79" s="160"/>
      <c r="H79" s="77"/>
      <c r="I79" s="78"/>
    </row>
    <row r="80" spans="1:9" ht="21.75" customHeight="1">
      <c r="A80" s="35"/>
      <c r="B80" s="132"/>
      <c r="C80" s="20" t="s">
        <v>24</v>
      </c>
      <c r="D80" s="7">
        <v>238800</v>
      </c>
      <c r="E80" s="160"/>
      <c r="F80" s="7">
        <v>245000</v>
      </c>
      <c r="G80" s="160"/>
      <c r="H80" s="77"/>
      <c r="I80" s="78"/>
    </row>
    <row r="81" spans="1:9" ht="22.5" customHeight="1">
      <c r="A81" s="35"/>
      <c r="B81" s="132"/>
      <c r="C81" s="6" t="s">
        <v>73</v>
      </c>
      <c r="D81" s="22">
        <v>32000</v>
      </c>
      <c r="E81" s="160"/>
      <c r="F81" s="22">
        <v>31000</v>
      </c>
      <c r="G81" s="160"/>
      <c r="H81" s="77"/>
      <c r="I81" s="78"/>
    </row>
    <row r="82" spans="1:9" ht="18" customHeight="1">
      <c r="A82" s="35"/>
      <c r="B82" s="132"/>
      <c r="C82" s="6" t="s">
        <v>74</v>
      </c>
      <c r="D82" s="22">
        <v>206300</v>
      </c>
      <c r="E82" s="160"/>
      <c r="F82" s="22">
        <v>213600</v>
      </c>
      <c r="G82" s="160"/>
      <c r="H82" s="77"/>
      <c r="I82" s="78"/>
    </row>
    <row r="83" spans="1:9" ht="20.25" customHeight="1">
      <c r="A83" s="35"/>
      <c r="B83" s="132"/>
      <c r="C83" s="6" t="s">
        <v>75</v>
      </c>
      <c r="D83" s="22">
        <v>500</v>
      </c>
      <c r="E83" s="160"/>
      <c r="F83" s="22">
        <v>500</v>
      </c>
      <c r="G83" s="160"/>
      <c r="H83" s="77"/>
      <c r="I83" s="78"/>
    </row>
    <row r="84" spans="1:9" ht="14.25" customHeight="1">
      <c r="A84" s="35"/>
      <c r="B84" s="132"/>
      <c r="C84" s="20" t="s">
        <v>25</v>
      </c>
      <c r="D84" s="7">
        <v>80000</v>
      </c>
      <c r="E84" s="160"/>
      <c r="F84" s="7">
        <v>47600</v>
      </c>
      <c r="G84" s="160"/>
      <c r="H84" s="77"/>
      <c r="I84" s="78"/>
    </row>
    <row r="85" spans="1:9" ht="18" customHeight="1">
      <c r="A85" s="35"/>
      <c r="B85" s="132"/>
      <c r="C85" s="6" t="s">
        <v>76</v>
      </c>
      <c r="D85" s="22">
        <v>2000</v>
      </c>
      <c r="E85" s="160"/>
      <c r="F85" s="22">
        <v>1900</v>
      </c>
      <c r="G85" s="160"/>
      <c r="H85" s="77"/>
      <c r="I85" s="78"/>
    </row>
    <row r="86" spans="1:9" ht="16.5" customHeight="1">
      <c r="A86" s="36"/>
      <c r="B86" s="146"/>
      <c r="C86" s="6" t="s">
        <v>77</v>
      </c>
      <c r="D86" s="22">
        <v>78000</v>
      </c>
      <c r="E86" s="161"/>
      <c r="F86" s="22">
        <v>45700</v>
      </c>
      <c r="G86" s="161"/>
      <c r="H86" s="79"/>
      <c r="I86" s="80"/>
    </row>
    <row r="87" spans="1:9" ht="23.25" customHeight="1">
      <c r="A87" s="154" t="s">
        <v>4</v>
      </c>
      <c r="B87" s="131" t="s">
        <v>70</v>
      </c>
      <c r="C87" s="20" t="s">
        <v>26</v>
      </c>
      <c r="D87" s="7">
        <v>15000</v>
      </c>
      <c r="E87" s="31"/>
      <c r="F87" s="7">
        <v>18200</v>
      </c>
      <c r="G87" s="23"/>
      <c r="H87" s="75" t="s">
        <v>143</v>
      </c>
      <c r="I87" s="168"/>
    </row>
    <row r="88" spans="1:9" ht="15" customHeight="1">
      <c r="A88" s="155"/>
      <c r="B88" s="132"/>
      <c r="C88" s="6" t="s">
        <v>78</v>
      </c>
      <c r="D88" s="22">
        <v>4500</v>
      </c>
      <c r="E88" s="32"/>
      <c r="F88" s="22">
        <v>4500</v>
      </c>
      <c r="G88" s="25"/>
      <c r="H88" s="169"/>
      <c r="I88" s="170"/>
    </row>
    <row r="89" spans="1:9" ht="17.25" customHeight="1">
      <c r="A89" s="155"/>
      <c r="B89" s="132"/>
      <c r="C89" s="6" t="s">
        <v>79</v>
      </c>
      <c r="D89" s="22">
        <v>3000</v>
      </c>
      <c r="E89" s="32"/>
      <c r="F89" s="22">
        <v>3100</v>
      </c>
      <c r="G89" s="25"/>
      <c r="H89" s="169"/>
      <c r="I89" s="170"/>
    </row>
    <row r="90" spans="1:9" ht="16.5" customHeight="1">
      <c r="A90" s="155"/>
      <c r="B90" s="132"/>
      <c r="C90" s="6" t="s">
        <v>80</v>
      </c>
      <c r="D90" s="22">
        <v>7500</v>
      </c>
      <c r="E90" s="33"/>
      <c r="F90" s="22">
        <v>10600</v>
      </c>
      <c r="G90" s="24"/>
      <c r="H90" s="171"/>
      <c r="I90" s="172"/>
    </row>
    <row r="91" spans="1:9" ht="20.25" customHeight="1">
      <c r="A91" s="155"/>
      <c r="B91" s="132"/>
      <c r="C91" s="20" t="s">
        <v>27</v>
      </c>
      <c r="D91" s="7">
        <v>2500</v>
      </c>
      <c r="E91" s="31"/>
      <c r="F91" s="7">
        <v>2450</v>
      </c>
      <c r="G91" s="23"/>
      <c r="H91" s="75" t="s">
        <v>158</v>
      </c>
      <c r="I91" s="168"/>
    </row>
    <row r="92" spans="1:9" ht="24.75" customHeight="1">
      <c r="A92" s="155"/>
      <c r="B92" s="132"/>
      <c r="C92" s="6" t="s">
        <v>81</v>
      </c>
      <c r="D92" s="22">
        <v>2500</v>
      </c>
      <c r="E92" s="32"/>
      <c r="F92" s="22">
        <v>2450</v>
      </c>
      <c r="G92" s="25"/>
      <c r="H92" s="169"/>
      <c r="I92" s="170"/>
    </row>
    <row r="93" spans="1:9" ht="20.25" customHeight="1">
      <c r="A93" s="155"/>
      <c r="B93" s="132"/>
      <c r="C93" s="20" t="s">
        <v>35</v>
      </c>
      <c r="D93" s="7">
        <v>1200</v>
      </c>
      <c r="E93" s="32"/>
      <c r="F93" s="7">
        <v>350</v>
      </c>
      <c r="G93" s="25"/>
      <c r="H93" s="169"/>
      <c r="I93" s="170"/>
    </row>
    <row r="94" spans="1:9" ht="20.25" customHeight="1">
      <c r="A94" s="155"/>
      <c r="B94" s="132"/>
      <c r="C94" s="6" t="s">
        <v>82</v>
      </c>
      <c r="D94" s="22">
        <v>1200</v>
      </c>
      <c r="E94" s="32"/>
      <c r="F94" s="22">
        <v>350</v>
      </c>
      <c r="G94" s="25"/>
      <c r="H94" s="169"/>
      <c r="I94" s="170"/>
    </row>
    <row r="95" spans="1:9" ht="20.25" customHeight="1">
      <c r="A95" s="155"/>
      <c r="B95" s="132"/>
      <c r="C95" s="20" t="s">
        <v>28</v>
      </c>
      <c r="D95" s="7">
        <v>20000</v>
      </c>
      <c r="E95" s="32"/>
      <c r="F95" s="7">
        <v>33600</v>
      </c>
      <c r="G95" s="25"/>
      <c r="H95" s="169"/>
      <c r="I95" s="170"/>
    </row>
    <row r="96" spans="1:9" ht="20.25" customHeight="1">
      <c r="A96" s="155"/>
      <c r="B96" s="132"/>
      <c r="C96" s="6" t="s">
        <v>83</v>
      </c>
      <c r="D96" s="22">
        <v>14000</v>
      </c>
      <c r="E96" s="32"/>
      <c r="F96" s="22">
        <v>22150</v>
      </c>
      <c r="G96" s="25"/>
      <c r="H96" s="169"/>
      <c r="I96" s="170"/>
    </row>
    <row r="97" spans="1:9" ht="20.25" customHeight="1">
      <c r="A97" s="155"/>
      <c r="B97" s="132"/>
      <c r="C97" s="6" t="s">
        <v>112</v>
      </c>
      <c r="D97" s="22">
        <v>0</v>
      </c>
      <c r="E97" s="32"/>
      <c r="F97" s="22">
        <v>340</v>
      </c>
      <c r="G97" s="25"/>
      <c r="H97" s="169"/>
      <c r="I97" s="170"/>
    </row>
    <row r="98" spans="1:9" ht="20.25" customHeight="1">
      <c r="A98" s="155"/>
      <c r="B98" s="132"/>
      <c r="C98" s="6" t="s">
        <v>84</v>
      </c>
      <c r="D98" s="22">
        <v>500</v>
      </c>
      <c r="E98" s="32"/>
      <c r="F98" s="22">
        <v>190</v>
      </c>
      <c r="G98" s="25"/>
      <c r="H98" s="169"/>
      <c r="I98" s="170"/>
    </row>
    <row r="99" spans="1:9" ht="20.25" customHeight="1">
      <c r="A99" s="155"/>
      <c r="B99" s="132"/>
      <c r="C99" s="6" t="s">
        <v>142</v>
      </c>
      <c r="D99" s="22">
        <v>0</v>
      </c>
      <c r="E99" s="32"/>
      <c r="F99" s="22">
        <v>270</v>
      </c>
      <c r="G99" s="25"/>
      <c r="H99" s="169"/>
      <c r="I99" s="170"/>
    </row>
    <row r="100" spans="1:9" ht="20.25" customHeight="1">
      <c r="A100" s="155"/>
      <c r="B100" s="132"/>
      <c r="C100" s="6" t="s">
        <v>113</v>
      </c>
      <c r="D100" s="22">
        <v>0</v>
      </c>
      <c r="E100" s="32"/>
      <c r="F100" s="22">
        <v>850</v>
      </c>
      <c r="G100" s="25"/>
      <c r="H100" s="169"/>
      <c r="I100" s="170"/>
    </row>
    <row r="101" spans="1:9" ht="20.25" customHeight="1">
      <c r="A101" s="155"/>
      <c r="B101" s="132"/>
      <c r="C101" s="6" t="s">
        <v>85</v>
      </c>
      <c r="D101" s="22">
        <v>5500</v>
      </c>
      <c r="E101" s="32"/>
      <c r="F101" s="22">
        <v>9800</v>
      </c>
      <c r="G101" s="25"/>
      <c r="H101" s="169"/>
      <c r="I101" s="170"/>
    </row>
    <row r="102" spans="1:9" ht="20.25" customHeight="1">
      <c r="A102" s="155"/>
      <c r="B102" s="132"/>
      <c r="C102" s="20" t="s">
        <v>29</v>
      </c>
      <c r="D102" s="7">
        <v>5500</v>
      </c>
      <c r="E102" s="32"/>
      <c r="F102" s="7">
        <v>4260</v>
      </c>
      <c r="G102" s="25"/>
      <c r="H102" s="169"/>
      <c r="I102" s="170"/>
    </row>
    <row r="103" spans="1:9" ht="22.5" customHeight="1">
      <c r="A103" s="156"/>
      <c r="B103" s="146"/>
      <c r="C103" s="6" t="s">
        <v>86</v>
      </c>
      <c r="D103" s="22">
        <v>5500</v>
      </c>
      <c r="E103" s="33"/>
      <c r="F103" s="22">
        <v>4260</v>
      </c>
      <c r="G103" s="24"/>
      <c r="H103" s="171"/>
      <c r="I103" s="172"/>
    </row>
    <row r="104" spans="1:9" ht="52.5" customHeight="1">
      <c r="A104" s="137" t="s">
        <v>87</v>
      </c>
      <c r="B104" s="138"/>
      <c r="C104" s="139"/>
      <c r="D104" s="8">
        <f>SUM(D78+D80+D84+D87+D91+D93+D95+D102)</f>
        <v>363000</v>
      </c>
      <c r="E104" s="7">
        <f>SUM(E65+E67+E69+E71+E74+E77)</f>
        <v>363000</v>
      </c>
      <c r="F104" s="8">
        <f>SUM(F78+F80+F84+F87+F91+F93+F95+F102)</f>
        <v>351610</v>
      </c>
      <c r="G104" s="7">
        <f>SUM(G65+G67+G69+G71+G74+G77)</f>
        <v>391215</v>
      </c>
      <c r="H104" s="122" t="s">
        <v>145</v>
      </c>
      <c r="I104" s="123"/>
    </row>
    <row r="105" spans="1:9" ht="52.5" customHeight="1">
      <c r="A105" s="29"/>
      <c r="B105" s="29"/>
      <c r="C105" s="29"/>
      <c r="D105" s="27"/>
      <c r="E105" s="27"/>
      <c r="F105" s="27"/>
      <c r="G105" s="27"/>
      <c r="H105" s="62"/>
      <c r="I105" s="62"/>
    </row>
    <row r="106" spans="1:9" ht="52.5" customHeight="1">
      <c r="A106" s="29"/>
      <c r="B106" s="29"/>
      <c r="C106" s="29"/>
      <c r="D106" s="27"/>
      <c r="E106" s="27"/>
      <c r="F106" s="27"/>
      <c r="G106" s="27"/>
      <c r="H106" s="62"/>
      <c r="I106" s="62"/>
    </row>
    <row r="107" spans="1:10" ht="21" customHeight="1">
      <c r="A107" s="81" t="s">
        <v>130</v>
      </c>
      <c r="B107" s="81"/>
      <c r="C107" s="81"/>
      <c r="D107" s="81"/>
      <c r="E107" s="81"/>
      <c r="F107" s="81"/>
      <c r="G107" s="81"/>
      <c r="H107" s="81"/>
      <c r="I107" s="81"/>
      <c r="J107" s="10"/>
    </row>
    <row r="108" spans="1:10" ht="24" customHeight="1">
      <c r="A108" s="124" t="s">
        <v>50</v>
      </c>
      <c r="B108" s="125" t="s">
        <v>0</v>
      </c>
      <c r="C108" s="125" t="s">
        <v>138</v>
      </c>
      <c r="D108" s="116" t="s">
        <v>40</v>
      </c>
      <c r="E108" s="117"/>
      <c r="F108" s="116" t="s">
        <v>133</v>
      </c>
      <c r="G108" s="117"/>
      <c r="H108" s="118" t="s">
        <v>132</v>
      </c>
      <c r="I108" s="119"/>
      <c r="J108" s="2"/>
    </row>
    <row r="109" spans="1:10" ht="22.5" customHeight="1">
      <c r="A109" s="124"/>
      <c r="B109" s="126"/>
      <c r="C109" s="126"/>
      <c r="D109" s="4" t="s">
        <v>1</v>
      </c>
      <c r="E109" s="4" t="s">
        <v>2</v>
      </c>
      <c r="F109" s="4" t="s">
        <v>1</v>
      </c>
      <c r="G109" s="4" t="s">
        <v>2</v>
      </c>
      <c r="H109" s="120"/>
      <c r="I109" s="121"/>
      <c r="J109" s="5"/>
    </row>
    <row r="110" spans="1:10" ht="26.25" customHeight="1">
      <c r="A110" s="34" t="s">
        <v>5</v>
      </c>
      <c r="B110" s="131" t="s">
        <v>71</v>
      </c>
      <c r="C110" s="41" t="s">
        <v>41</v>
      </c>
      <c r="D110" s="125"/>
      <c r="E110" s="42">
        <v>171077</v>
      </c>
      <c r="F110" s="125"/>
      <c r="G110" s="42">
        <v>90300</v>
      </c>
      <c r="H110" s="162" t="s">
        <v>153</v>
      </c>
      <c r="I110" s="163"/>
      <c r="J110" s="5"/>
    </row>
    <row r="111" spans="1:10" ht="21.75" customHeight="1">
      <c r="A111" s="35"/>
      <c r="B111" s="132"/>
      <c r="C111" s="16" t="s">
        <v>88</v>
      </c>
      <c r="D111" s="114"/>
      <c r="E111" s="43">
        <v>171077</v>
      </c>
      <c r="F111" s="114"/>
      <c r="G111" s="43">
        <v>90300</v>
      </c>
      <c r="H111" s="164"/>
      <c r="I111" s="165"/>
      <c r="J111" s="5"/>
    </row>
    <row r="112" spans="1:9" ht="21" customHeight="1">
      <c r="A112" s="35"/>
      <c r="B112" s="132"/>
      <c r="C112" s="44" t="s">
        <v>146</v>
      </c>
      <c r="D112" s="114"/>
      <c r="E112" s="23">
        <v>733500</v>
      </c>
      <c r="F112" s="114"/>
      <c r="G112" s="23">
        <v>321500</v>
      </c>
      <c r="H112" s="164"/>
      <c r="I112" s="165"/>
    </row>
    <row r="113" spans="1:9" ht="12" customHeight="1">
      <c r="A113" s="35"/>
      <c r="B113" s="132"/>
      <c r="C113" s="6" t="s">
        <v>151</v>
      </c>
      <c r="D113" s="114"/>
      <c r="E113" s="45">
        <v>733500</v>
      </c>
      <c r="F113" s="114"/>
      <c r="G113" s="45">
        <v>321500</v>
      </c>
      <c r="H113" s="164"/>
      <c r="I113" s="165"/>
    </row>
    <row r="114" spans="1:9" ht="13.5" customHeight="1">
      <c r="A114" s="35"/>
      <c r="B114" s="132"/>
      <c r="C114" s="20" t="s">
        <v>67</v>
      </c>
      <c r="D114" s="114"/>
      <c r="E114" s="23">
        <v>0</v>
      </c>
      <c r="F114" s="114"/>
      <c r="G114" s="23">
        <v>16700</v>
      </c>
      <c r="H114" s="164"/>
      <c r="I114" s="165"/>
    </row>
    <row r="115" spans="1:9" ht="13.5" customHeight="1">
      <c r="A115" s="35"/>
      <c r="B115" s="132"/>
      <c r="C115" s="6" t="s">
        <v>68</v>
      </c>
      <c r="D115" s="114"/>
      <c r="E115" s="63">
        <v>0</v>
      </c>
      <c r="F115" s="114"/>
      <c r="G115" s="63">
        <v>16700</v>
      </c>
      <c r="H115" s="164"/>
      <c r="I115" s="165"/>
    </row>
    <row r="116" spans="1:9" ht="16.5" customHeight="1">
      <c r="A116" s="35"/>
      <c r="B116" s="132"/>
      <c r="C116" s="20" t="s">
        <v>152</v>
      </c>
      <c r="D116" s="114"/>
      <c r="E116" s="23">
        <v>0</v>
      </c>
      <c r="F116" s="114"/>
      <c r="G116" s="23">
        <v>17700</v>
      </c>
      <c r="H116" s="164"/>
      <c r="I116" s="165"/>
    </row>
    <row r="117" spans="1:9" ht="14.25" customHeight="1">
      <c r="A117" s="35"/>
      <c r="B117" s="132"/>
      <c r="C117" s="6" t="s">
        <v>159</v>
      </c>
      <c r="D117" s="126"/>
      <c r="E117" s="63">
        <v>0</v>
      </c>
      <c r="F117" s="126"/>
      <c r="G117" s="63">
        <v>17700</v>
      </c>
      <c r="H117" s="166"/>
      <c r="I117" s="167"/>
    </row>
    <row r="118" spans="1:9" ht="18.75" customHeight="1">
      <c r="A118" s="35"/>
      <c r="B118" s="132"/>
      <c r="C118" s="46" t="s">
        <v>38</v>
      </c>
      <c r="D118" s="21">
        <v>147269</v>
      </c>
      <c r="E118" s="23"/>
      <c r="F118" s="21">
        <v>90400</v>
      </c>
      <c r="G118" s="23"/>
      <c r="H118" s="75" t="s">
        <v>147</v>
      </c>
      <c r="I118" s="76"/>
    </row>
    <row r="119" spans="1:9" ht="13.5" customHeight="1">
      <c r="A119" s="35"/>
      <c r="B119" s="132"/>
      <c r="C119" s="6" t="s">
        <v>52</v>
      </c>
      <c r="D119" s="47">
        <v>147269</v>
      </c>
      <c r="E119" s="25"/>
      <c r="F119" s="47">
        <v>90400</v>
      </c>
      <c r="G119" s="25"/>
      <c r="H119" s="77"/>
      <c r="I119" s="78"/>
    </row>
    <row r="120" spans="1:9" ht="18.75" customHeight="1">
      <c r="A120" s="35"/>
      <c r="B120" s="132"/>
      <c r="C120" s="38" t="s">
        <v>89</v>
      </c>
      <c r="D120" s="9">
        <v>300</v>
      </c>
      <c r="E120" s="25"/>
      <c r="F120" s="9">
        <v>300</v>
      </c>
      <c r="G120" s="25"/>
      <c r="H120" s="77"/>
      <c r="I120" s="78"/>
    </row>
    <row r="121" spans="1:9" ht="15.75" customHeight="1">
      <c r="A121" s="35"/>
      <c r="B121" s="132"/>
      <c r="C121" s="37" t="s">
        <v>55</v>
      </c>
      <c r="D121" s="47">
        <v>300</v>
      </c>
      <c r="E121" s="25"/>
      <c r="F121" s="47">
        <v>300</v>
      </c>
      <c r="G121" s="25"/>
      <c r="H121" s="77"/>
      <c r="I121" s="78"/>
    </row>
    <row r="122" spans="1:9" ht="23.25" customHeight="1">
      <c r="A122" s="35"/>
      <c r="B122" s="132"/>
      <c r="C122" s="20" t="s">
        <v>30</v>
      </c>
      <c r="D122" s="7">
        <v>23508</v>
      </c>
      <c r="E122" s="25"/>
      <c r="F122" s="7">
        <v>15600</v>
      </c>
      <c r="G122" s="25"/>
      <c r="H122" s="77"/>
      <c r="I122" s="78"/>
    </row>
    <row r="123" spans="1:9" ht="17.25" customHeight="1">
      <c r="A123" s="35"/>
      <c r="B123" s="132"/>
      <c r="C123" s="6" t="s">
        <v>90</v>
      </c>
      <c r="D123" s="22">
        <v>21100</v>
      </c>
      <c r="E123" s="25"/>
      <c r="F123" s="22">
        <v>14000</v>
      </c>
      <c r="G123" s="25"/>
      <c r="H123" s="77"/>
      <c r="I123" s="78"/>
    </row>
    <row r="124" spans="1:9" ht="12.75" customHeight="1">
      <c r="A124" s="35"/>
      <c r="B124" s="132"/>
      <c r="C124" s="6" t="s">
        <v>91</v>
      </c>
      <c r="D124" s="22">
        <v>2408</v>
      </c>
      <c r="E124" s="25"/>
      <c r="F124" s="22">
        <v>1600</v>
      </c>
      <c r="G124" s="25"/>
      <c r="H124" s="77"/>
      <c r="I124" s="78"/>
    </row>
    <row r="125" spans="1:9" ht="13.5" customHeight="1">
      <c r="A125" s="35"/>
      <c r="B125" s="132"/>
      <c r="C125" s="20" t="s">
        <v>23</v>
      </c>
      <c r="D125" s="7">
        <v>10000</v>
      </c>
      <c r="E125" s="25"/>
      <c r="F125" s="7">
        <v>26900</v>
      </c>
      <c r="G125" s="25"/>
      <c r="H125" s="77"/>
      <c r="I125" s="78"/>
    </row>
    <row r="126" spans="1:9" ht="13.5" customHeight="1">
      <c r="A126" s="35"/>
      <c r="B126" s="132"/>
      <c r="C126" s="6" t="s">
        <v>92</v>
      </c>
      <c r="D126" s="22">
        <v>4700</v>
      </c>
      <c r="E126" s="25"/>
      <c r="F126" s="22">
        <v>13200</v>
      </c>
      <c r="G126" s="25"/>
      <c r="H126" s="77"/>
      <c r="I126" s="78"/>
    </row>
    <row r="127" spans="1:9" ht="13.5" customHeight="1">
      <c r="A127" s="35"/>
      <c r="B127" s="132"/>
      <c r="C127" s="6" t="s">
        <v>150</v>
      </c>
      <c r="D127" s="22">
        <v>2000</v>
      </c>
      <c r="E127" s="25"/>
      <c r="F127" s="22">
        <v>7200</v>
      </c>
      <c r="G127" s="25"/>
      <c r="H127" s="77"/>
      <c r="I127" s="78"/>
    </row>
    <row r="128" spans="1:9" ht="13.5" customHeight="1">
      <c r="A128" s="35"/>
      <c r="B128" s="132"/>
      <c r="C128" s="6" t="s">
        <v>93</v>
      </c>
      <c r="D128" s="22">
        <v>1800</v>
      </c>
      <c r="E128" s="25"/>
      <c r="F128" s="22">
        <v>1800</v>
      </c>
      <c r="G128" s="25"/>
      <c r="H128" s="77"/>
      <c r="I128" s="78"/>
    </row>
    <row r="129" spans="1:9" ht="13.5" customHeight="1">
      <c r="A129" s="35"/>
      <c r="B129" s="132"/>
      <c r="C129" s="6" t="s">
        <v>94</v>
      </c>
      <c r="D129" s="22">
        <v>2500</v>
      </c>
      <c r="E129" s="25"/>
      <c r="F129" s="22">
        <v>4700</v>
      </c>
      <c r="G129" s="25"/>
      <c r="H129" s="77"/>
      <c r="I129" s="78"/>
    </row>
    <row r="130" spans="1:9" ht="29.25" customHeight="1">
      <c r="A130" s="35"/>
      <c r="B130" s="132"/>
      <c r="C130" s="20" t="s">
        <v>34</v>
      </c>
      <c r="D130" s="7">
        <v>140000</v>
      </c>
      <c r="E130" s="25"/>
      <c r="F130" s="7">
        <v>197900</v>
      </c>
      <c r="G130" s="25"/>
      <c r="H130" s="77"/>
      <c r="I130" s="78"/>
    </row>
    <row r="131" spans="1:9" ht="17.25" customHeight="1">
      <c r="A131" s="35"/>
      <c r="B131" s="132"/>
      <c r="C131" s="6" t="s">
        <v>95</v>
      </c>
      <c r="D131" s="22">
        <v>29000</v>
      </c>
      <c r="E131" s="25"/>
      <c r="F131" s="22">
        <v>32800</v>
      </c>
      <c r="G131" s="25"/>
      <c r="H131" s="77"/>
      <c r="I131" s="78"/>
    </row>
    <row r="132" spans="1:9" ht="18.75" customHeight="1">
      <c r="A132" s="35"/>
      <c r="B132" s="132"/>
      <c r="C132" s="6" t="s">
        <v>96</v>
      </c>
      <c r="D132" s="22">
        <v>105000</v>
      </c>
      <c r="E132" s="25"/>
      <c r="F132" s="22">
        <v>127100</v>
      </c>
      <c r="G132" s="25"/>
      <c r="H132" s="77"/>
      <c r="I132" s="78"/>
    </row>
    <row r="133" spans="1:9" ht="15.75" customHeight="1">
      <c r="A133" s="35"/>
      <c r="B133" s="132"/>
      <c r="C133" s="6" t="s">
        <v>97</v>
      </c>
      <c r="D133" s="22">
        <v>5000</v>
      </c>
      <c r="E133" s="25"/>
      <c r="F133" s="22">
        <v>36900</v>
      </c>
      <c r="G133" s="25"/>
      <c r="H133" s="77"/>
      <c r="I133" s="78"/>
    </row>
    <row r="134" spans="1:9" ht="17.25" customHeight="1">
      <c r="A134" s="36"/>
      <c r="B134" s="146"/>
      <c r="C134" s="6" t="s">
        <v>98</v>
      </c>
      <c r="D134" s="22">
        <v>1000</v>
      </c>
      <c r="E134" s="24"/>
      <c r="F134" s="22">
        <v>1100</v>
      </c>
      <c r="G134" s="24"/>
      <c r="H134" s="79"/>
      <c r="I134" s="80"/>
    </row>
    <row r="135" spans="1:9" ht="15" customHeight="1">
      <c r="A135" s="34" t="s">
        <v>5</v>
      </c>
      <c r="B135" s="131" t="s">
        <v>71</v>
      </c>
      <c r="C135" s="20" t="s">
        <v>25</v>
      </c>
      <c r="D135" s="7">
        <v>121000</v>
      </c>
      <c r="E135" s="23"/>
      <c r="F135" s="7">
        <v>116600</v>
      </c>
      <c r="G135" s="23"/>
      <c r="H135" s="75" t="s">
        <v>163</v>
      </c>
      <c r="I135" s="76"/>
    </row>
    <row r="136" spans="1:9" ht="13.5" customHeight="1">
      <c r="A136" s="35"/>
      <c r="B136" s="132"/>
      <c r="C136" s="6" t="s">
        <v>99</v>
      </c>
      <c r="D136" s="22">
        <v>22000</v>
      </c>
      <c r="E136" s="25"/>
      <c r="F136" s="22">
        <v>24200</v>
      </c>
      <c r="G136" s="25"/>
      <c r="H136" s="77"/>
      <c r="I136" s="78"/>
    </row>
    <row r="137" spans="1:9" ht="13.5" customHeight="1">
      <c r="A137" s="35"/>
      <c r="B137" s="132"/>
      <c r="C137" s="6" t="s">
        <v>100</v>
      </c>
      <c r="D137" s="22">
        <v>32000</v>
      </c>
      <c r="E137" s="25"/>
      <c r="F137" s="22">
        <v>17600</v>
      </c>
      <c r="G137" s="25"/>
      <c r="H137" s="77"/>
      <c r="I137" s="78"/>
    </row>
    <row r="138" spans="1:9" ht="13.5" customHeight="1">
      <c r="A138" s="35"/>
      <c r="B138" s="132"/>
      <c r="C138" s="6" t="s">
        <v>101</v>
      </c>
      <c r="D138" s="22">
        <v>3000</v>
      </c>
      <c r="E138" s="25"/>
      <c r="F138" s="22">
        <v>3700</v>
      </c>
      <c r="G138" s="25"/>
      <c r="H138" s="77"/>
      <c r="I138" s="78"/>
    </row>
    <row r="139" spans="1:9" ht="13.5" customHeight="1">
      <c r="A139" s="35"/>
      <c r="B139" s="132"/>
      <c r="C139" s="6" t="s">
        <v>102</v>
      </c>
      <c r="D139" s="22">
        <v>25000</v>
      </c>
      <c r="E139" s="25"/>
      <c r="F139" s="22">
        <v>26000</v>
      </c>
      <c r="G139" s="25"/>
      <c r="H139" s="77"/>
      <c r="I139" s="78"/>
    </row>
    <row r="140" spans="1:9" ht="13.5" customHeight="1">
      <c r="A140" s="35"/>
      <c r="B140" s="132"/>
      <c r="C140" s="6" t="s">
        <v>76</v>
      </c>
      <c r="D140" s="22">
        <v>12000</v>
      </c>
      <c r="E140" s="25"/>
      <c r="F140" s="22">
        <v>13200</v>
      </c>
      <c r="G140" s="25"/>
      <c r="H140" s="77"/>
      <c r="I140" s="78"/>
    </row>
    <row r="141" spans="1:9" ht="13.5" customHeight="1">
      <c r="A141" s="35"/>
      <c r="B141" s="132"/>
      <c r="C141" s="6" t="s">
        <v>103</v>
      </c>
      <c r="D141" s="22">
        <v>12000</v>
      </c>
      <c r="E141" s="25"/>
      <c r="F141" s="22">
        <v>15200</v>
      </c>
      <c r="G141" s="25"/>
      <c r="H141" s="77"/>
      <c r="I141" s="78"/>
    </row>
    <row r="142" spans="1:9" ht="13.5" customHeight="1">
      <c r="A142" s="35"/>
      <c r="B142" s="132"/>
      <c r="C142" s="6" t="s">
        <v>104</v>
      </c>
      <c r="D142" s="22">
        <v>5000</v>
      </c>
      <c r="E142" s="25"/>
      <c r="F142" s="22">
        <v>6600</v>
      </c>
      <c r="G142" s="25"/>
      <c r="H142" s="77"/>
      <c r="I142" s="78"/>
    </row>
    <row r="143" spans="1:9" ht="13.5" customHeight="1">
      <c r="A143" s="35"/>
      <c r="B143" s="132"/>
      <c r="C143" s="6" t="s">
        <v>105</v>
      </c>
      <c r="D143" s="22">
        <v>8000</v>
      </c>
      <c r="E143" s="25"/>
      <c r="F143" s="22">
        <v>8400</v>
      </c>
      <c r="G143" s="25"/>
      <c r="H143" s="77"/>
      <c r="I143" s="78"/>
    </row>
    <row r="144" spans="1:9" ht="13.5" customHeight="1">
      <c r="A144" s="35"/>
      <c r="B144" s="132"/>
      <c r="C144" s="6" t="s">
        <v>106</v>
      </c>
      <c r="D144" s="22">
        <v>2000</v>
      </c>
      <c r="E144" s="25"/>
      <c r="F144" s="22">
        <v>1700</v>
      </c>
      <c r="G144" s="25"/>
      <c r="H144" s="77"/>
      <c r="I144" s="78"/>
    </row>
    <row r="145" spans="1:9" ht="15" customHeight="1">
      <c r="A145" s="35"/>
      <c r="B145" s="132"/>
      <c r="C145" s="20" t="s">
        <v>115</v>
      </c>
      <c r="D145" s="7">
        <v>50</v>
      </c>
      <c r="E145" s="25"/>
      <c r="F145" s="7">
        <v>40</v>
      </c>
      <c r="G145" s="25"/>
      <c r="H145" s="77"/>
      <c r="I145" s="78"/>
    </row>
    <row r="146" spans="1:9" ht="13.5" customHeight="1">
      <c r="A146" s="35"/>
      <c r="B146" s="132"/>
      <c r="C146" s="6" t="s">
        <v>107</v>
      </c>
      <c r="D146" s="22">
        <v>50</v>
      </c>
      <c r="E146" s="25"/>
      <c r="F146" s="22">
        <v>40</v>
      </c>
      <c r="G146" s="25"/>
      <c r="H146" s="77"/>
      <c r="I146" s="78"/>
    </row>
    <row r="147" spans="1:9" ht="21" customHeight="1">
      <c r="A147" s="35"/>
      <c r="B147" s="132"/>
      <c r="C147" s="20" t="s">
        <v>26</v>
      </c>
      <c r="D147" s="7">
        <v>2950</v>
      </c>
      <c r="E147" s="25"/>
      <c r="F147" s="7">
        <v>2600</v>
      </c>
      <c r="G147" s="25"/>
      <c r="H147" s="77"/>
      <c r="I147" s="78"/>
    </row>
    <row r="148" spans="1:9" ht="15" customHeight="1">
      <c r="A148" s="35"/>
      <c r="B148" s="132"/>
      <c r="C148" s="6" t="s">
        <v>79</v>
      </c>
      <c r="D148" s="22">
        <v>1000</v>
      </c>
      <c r="E148" s="25"/>
      <c r="F148" s="22">
        <v>1000</v>
      </c>
      <c r="G148" s="25"/>
      <c r="H148" s="77"/>
      <c r="I148" s="78"/>
    </row>
    <row r="149" spans="1:9" ht="16.5" customHeight="1">
      <c r="A149" s="35"/>
      <c r="B149" s="132"/>
      <c r="C149" s="6" t="s">
        <v>108</v>
      </c>
      <c r="D149" s="22">
        <v>500</v>
      </c>
      <c r="E149" s="25"/>
      <c r="F149" s="22">
        <v>250</v>
      </c>
      <c r="G149" s="25"/>
      <c r="H149" s="77"/>
      <c r="I149" s="78"/>
    </row>
    <row r="150" spans="1:9" ht="16.5" customHeight="1">
      <c r="A150" s="35"/>
      <c r="B150" s="132"/>
      <c r="C150" s="6" t="s">
        <v>109</v>
      </c>
      <c r="D150" s="22">
        <v>1450</v>
      </c>
      <c r="E150" s="25"/>
      <c r="F150" s="22">
        <v>1350</v>
      </c>
      <c r="G150" s="25"/>
      <c r="H150" s="77"/>
      <c r="I150" s="78"/>
    </row>
    <row r="151" spans="1:9" ht="17.25" customHeight="1">
      <c r="A151" s="35"/>
      <c r="B151" s="132"/>
      <c r="C151" s="20" t="s">
        <v>27</v>
      </c>
      <c r="D151" s="7">
        <v>500</v>
      </c>
      <c r="E151" s="25"/>
      <c r="F151" s="7">
        <v>245</v>
      </c>
      <c r="G151" s="25"/>
      <c r="H151" s="77"/>
      <c r="I151" s="78"/>
    </row>
    <row r="152" spans="1:9" ht="17.25" customHeight="1">
      <c r="A152" s="35"/>
      <c r="B152" s="132"/>
      <c r="C152" s="6" t="s">
        <v>110</v>
      </c>
      <c r="D152" s="22">
        <v>50</v>
      </c>
      <c r="E152" s="25"/>
      <c r="F152" s="22">
        <v>5</v>
      </c>
      <c r="G152" s="25"/>
      <c r="H152" s="77"/>
      <c r="I152" s="78"/>
    </row>
    <row r="153" spans="1:9" ht="21.75" customHeight="1">
      <c r="A153" s="35"/>
      <c r="B153" s="132"/>
      <c r="C153" s="6" t="s">
        <v>111</v>
      </c>
      <c r="D153" s="22">
        <v>450</v>
      </c>
      <c r="E153" s="25"/>
      <c r="F153" s="22">
        <v>240</v>
      </c>
      <c r="G153" s="25"/>
      <c r="H153" s="79"/>
      <c r="I153" s="80"/>
    </row>
    <row r="154" spans="1:9" ht="17.25" customHeight="1">
      <c r="A154" s="35"/>
      <c r="B154" s="132"/>
      <c r="C154" s="20" t="s">
        <v>31</v>
      </c>
      <c r="D154" s="7">
        <v>300</v>
      </c>
      <c r="E154" s="25"/>
      <c r="F154" s="7">
        <v>0</v>
      </c>
      <c r="G154" s="25"/>
      <c r="H154" s="75" t="s">
        <v>148</v>
      </c>
      <c r="I154" s="76"/>
    </row>
    <row r="155" spans="1:9" ht="17.25" customHeight="1">
      <c r="A155" s="35"/>
      <c r="B155" s="132"/>
      <c r="C155" s="6" t="s">
        <v>83</v>
      </c>
      <c r="D155" s="22">
        <v>300</v>
      </c>
      <c r="E155" s="25"/>
      <c r="F155" s="22">
        <v>0</v>
      </c>
      <c r="G155" s="25"/>
      <c r="H155" s="77"/>
      <c r="I155" s="78"/>
    </row>
    <row r="156" spans="1:9" ht="18" customHeight="1">
      <c r="A156" s="35"/>
      <c r="B156" s="132"/>
      <c r="C156" s="20" t="s">
        <v>29</v>
      </c>
      <c r="D156" s="7">
        <v>200</v>
      </c>
      <c r="E156" s="25"/>
      <c r="F156" s="7">
        <v>0</v>
      </c>
      <c r="G156" s="25"/>
      <c r="H156" s="77"/>
      <c r="I156" s="78"/>
    </row>
    <row r="157" spans="1:9" ht="22.5" customHeight="1">
      <c r="A157" s="35"/>
      <c r="B157" s="132"/>
      <c r="C157" s="6" t="s">
        <v>86</v>
      </c>
      <c r="D157" s="22">
        <v>200</v>
      </c>
      <c r="E157" s="25"/>
      <c r="F157" s="22">
        <v>0</v>
      </c>
      <c r="G157" s="25"/>
      <c r="H157" s="79"/>
      <c r="I157" s="80"/>
    </row>
    <row r="158" spans="1:9" ht="21" customHeight="1">
      <c r="A158" s="35"/>
      <c r="B158" s="132"/>
      <c r="C158" s="20" t="s">
        <v>43</v>
      </c>
      <c r="D158" s="7">
        <v>458500</v>
      </c>
      <c r="E158" s="25"/>
      <c r="F158" s="7">
        <v>0</v>
      </c>
      <c r="G158" s="25"/>
      <c r="H158" s="77" t="s">
        <v>149</v>
      </c>
      <c r="I158" s="78"/>
    </row>
    <row r="159" spans="1:9" ht="50.25" customHeight="1">
      <c r="A159" s="17"/>
      <c r="B159" s="146"/>
      <c r="C159" s="19" t="s">
        <v>114</v>
      </c>
      <c r="D159" s="22">
        <v>458500</v>
      </c>
      <c r="E159" s="24"/>
      <c r="F159" s="22">
        <v>0</v>
      </c>
      <c r="G159" s="24"/>
      <c r="H159" s="79"/>
      <c r="I159" s="80"/>
    </row>
    <row r="160" spans="1:9" ht="47.25" customHeight="1">
      <c r="A160" s="140" t="s">
        <v>42</v>
      </c>
      <c r="B160" s="141"/>
      <c r="C160" s="142"/>
      <c r="D160" s="7">
        <f>D118+D120+D122+D125+D130+D135+D145+D147+D151+D154+D156+D158</f>
        <v>904577</v>
      </c>
      <c r="E160" s="7">
        <f>E110+E112+E114</f>
        <v>904577</v>
      </c>
      <c r="F160" s="7">
        <f>F118+F120+F122+F125+F130+F135+F145+F147+F151+F154+F156+F158</f>
        <v>450585</v>
      </c>
      <c r="G160" s="7">
        <f>G110+G112+G114+G116</f>
        <v>446200</v>
      </c>
      <c r="H160" s="122" t="s">
        <v>154</v>
      </c>
      <c r="I160" s="123"/>
    </row>
    <row r="161" spans="1:10" ht="21" customHeight="1">
      <c r="A161" s="81" t="s">
        <v>130</v>
      </c>
      <c r="B161" s="81"/>
      <c r="C161" s="81"/>
      <c r="D161" s="81"/>
      <c r="E161" s="81"/>
      <c r="F161" s="81"/>
      <c r="G161" s="81"/>
      <c r="H161" s="81"/>
      <c r="I161" s="81"/>
      <c r="J161" s="10"/>
    </row>
    <row r="162" spans="1:10" ht="24" customHeight="1">
      <c r="A162" s="124" t="s">
        <v>50</v>
      </c>
      <c r="B162" s="125" t="s">
        <v>0</v>
      </c>
      <c r="C162" s="125" t="s">
        <v>138</v>
      </c>
      <c r="D162" s="116" t="s">
        <v>40</v>
      </c>
      <c r="E162" s="117"/>
      <c r="F162" s="116" t="s">
        <v>133</v>
      </c>
      <c r="G162" s="117"/>
      <c r="H162" s="118" t="s">
        <v>132</v>
      </c>
      <c r="I162" s="119"/>
      <c r="J162" s="2"/>
    </row>
    <row r="163" spans="1:10" ht="22.5" customHeight="1">
      <c r="A163" s="124"/>
      <c r="B163" s="126"/>
      <c r="C163" s="126"/>
      <c r="D163" s="4" t="s">
        <v>1</v>
      </c>
      <c r="E163" s="4" t="s">
        <v>2</v>
      </c>
      <c r="F163" s="4" t="s">
        <v>1</v>
      </c>
      <c r="G163" s="4" t="s">
        <v>2</v>
      </c>
      <c r="H163" s="120"/>
      <c r="I163" s="121"/>
      <c r="J163" s="5"/>
    </row>
    <row r="164" spans="1:9" ht="29.25" customHeight="1">
      <c r="A164" s="144" t="s">
        <v>6</v>
      </c>
      <c r="B164" s="131" t="s">
        <v>72</v>
      </c>
      <c r="C164" s="20" t="s">
        <v>118</v>
      </c>
      <c r="D164" s="103"/>
      <c r="E164" s="7">
        <v>24225</v>
      </c>
      <c r="F164" s="106"/>
      <c r="G164" s="7">
        <v>28186</v>
      </c>
      <c r="H164" s="75" t="s">
        <v>139</v>
      </c>
      <c r="I164" s="76"/>
    </row>
    <row r="165" spans="1:9" ht="23.25" customHeight="1">
      <c r="A165" s="145"/>
      <c r="B165" s="132"/>
      <c r="C165" s="6" t="s">
        <v>119</v>
      </c>
      <c r="D165" s="105"/>
      <c r="E165" s="15">
        <v>24225</v>
      </c>
      <c r="F165" s="108"/>
      <c r="G165" s="15">
        <v>28186</v>
      </c>
      <c r="H165" s="79"/>
      <c r="I165" s="80"/>
    </row>
    <row r="166" spans="1:9" ht="18.75" customHeight="1">
      <c r="A166" s="145"/>
      <c r="B166" s="133"/>
      <c r="C166" s="20" t="s">
        <v>117</v>
      </c>
      <c r="D166" s="7">
        <v>3000</v>
      </c>
      <c r="E166" s="103"/>
      <c r="F166" s="7">
        <v>2110</v>
      </c>
      <c r="G166" s="127"/>
      <c r="H166" s="75" t="s">
        <v>140</v>
      </c>
      <c r="I166" s="76"/>
    </row>
    <row r="167" spans="1:9" ht="18.75" customHeight="1">
      <c r="A167" s="145"/>
      <c r="B167" s="133"/>
      <c r="C167" s="6" t="s">
        <v>52</v>
      </c>
      <c r="D167" s="22">
        <v>3000</v>
      </c>
      <c r="E167" s="104"/>
      <c r="F167" s="22">
        <v>2110</v>
      </c>
      <c r="G167" s="149"/>
      <c r="H167" s="77"/>
      <c r="I167" s="78"/>
    </row>
    <row r="168" spans="1:9" ht="15" customHeight="1">
      <c r="A168" s="145"/>
      <c r="B168" s="133"/>
      <c r="C168" s="20" t="s">
        <v>17</v>
      </c>
      <c r="D168" s="7">
        <v>566</v>
      </c>
      <c r="E168" s="104"/>
      <c r="F168" s="7">
        <v>360</v>
      </c>
      <c r="G168" s="149"/>
      <c r="H168" s="77"/>
      <c r="I168" s="78"/>
    </row>
    <row r="169" spans="1:9" ht="15" customHeight="1">
      <c r="A169" s="145"/>
      <c r="B169" s="133"/>
      <c r="C169" s="6" t="s">
        <v>90</v>
      </c>
      <c r="D169" s="22">
        <v>510</v>
      </c>
      <c r="E169" s="104"/>
      <c r="F169" s="22">
        <v>327</v>
      </c>
      <c r="G169" s="149"/>
      <c r="H169" s="77"/>
      <c r="I169" s="78"/>
    </row>
    <row r="170" spans="1:9" ht="15" customHeight="1">
      <c r="A170" s="145"/>
      <c r="B170" s="133"/>
      <c r="C170" s="6" t="s">
        <v>120</v>
      </c>
      <c r="D170" s="22">
        <v>56</v>
      </c>
      <c r="E170" s="104"/>
      <c r="F170" s="22">
        <v>36</v>
      </c>
      <c r="G170" s="149"/>
      <c r="H170" s="77"/>
      <c r="I170" s="78"/>
    </row>
    <row r="171" spans="1:9" ht="23.25" customHeight="1">
      <c r="A171" s="145"/>
      <c r="B171" s="133"/>
      <c r="C171" s="20" t="s">
        <v>116</v>
      </c>
      <c r="D171" s="7">
        <v>20659</v>
      </c>
      <c r="E171" s="104"/>
      <c r="F171" s="7">
        <v>25716</v>
      </c>
      <c r="G171" s="149"/>
      <c r="H171" s="77"/>
      <c r="I171" s="78"/>
    </row>
    <row r="172" spans="1:9" ht="23.25" customHeight="1">
      <c r="A172" s="145"/>
      <c r="B172" s="133"/>
      <c r="C172" s="6" t="s">
        <v>116</v>
      </c>
      <c r="D172" s="22">
        <v>20659</v>
      </c>
      <c r="E172" s="104"/>
      <c r="F172" s="22">
        <v>25716</v>
      </c>
      <c r="G172" s="149"/>
      <c r="H172" s="79"/>
      <c r="I172" s="80"/>
    </row>
    <row r="173" spans="1:9" ht="30" customHeight="1">
      <c r="A173" s="137" t="s">
        <v>121</v>
      </c>
      <c r="B173" s="138"/>
      <c r="C173" s="139"/>
      <c r="D173" s="8">
        <f>D166+D168+D171</f>
        <v>24225</v>
      </c>
      <c r="E173" s="7">
        <f>SUM(E164)</f>
        <v>24225</v>
      </c>
      <c r="F173" s="8">
        <f>F166+F168+F171</f>
        <v>28186</v>
      </c>
      <c r="G173" s="7">
        <f>SUM(G164)</f>
        <v>28186</v>
      </c>
      <c r="H173" s="88"/>
      <c r="I173" s="89"/>
    </row>
    <row r="174" spans="1:9" ht="21" customHeight="1">
      <c r="A174" s="140" t="s">
        <v>33</v>
      </c>
      <c r="B174" s="141"/>
      <c r="C174" s="142"/>
      <c r="D174" s="7">
        <f>D57+D104+D160++D173</f>
        <v>5801802</v>
      </c>
      <c r="E174" s="7">
        <f>E57+E104+E160++E173</f>
        <v>5801802</v>
      </c>
      <c r="F174" s="7">
        <f>F57+F104+F160++F173</f>
        <v>5241781</v>
      </c>
      <c r="G174" s="7">
        <f>G57+G104+G160++G173</f>
        <v>5277001</v>
      </c>
      <c r="H174" s="88" t="s">
        <v>164</v>
      </c>
      <c r="I174" s="89"/>
    </row>
    <row r="176" ht="12.75" customHeight="1">
      <c r="B176" s="49" t="s">
        <v>122</v>
      </c>
    </row>
    <row r="177" ht="12.75" customHeight="1">
      <c r="B177" s="49" t="s">
        <v>160</v>
      </c>
    </row>
    <row r="178" spans="2:7" ht="12.75" customHeight="1">
      <c r="B178" s="1" t="s">
        <v>44</v>
      </c>
      <c r="G178" s="64"/>
    </row>
    <row r="179" ht="12.75" customHeight="1">
      <c r="B179" s="1" t="s">
        <v>45</v>
      </c>
    </row>
    <row r="180" ht="12.75" customHeight="1">
      <c r="B180" s="1" t="s">
        <v>46</v>
      </c>
    </row>
    <row r="181" ht="12.75" customHeight="1">
      <c r="B181" s="1" t="s">
        <v>49</v>
      </c>
    </row>
    <row r="182" ht="12.75" customHeight="1">
      <c r="B182" s="1" t="s">
        <v>47</v>
      </c>
    </row>
    <row r="183" ht="12.75" customHeight="1">
      <c r="B183" s="1"/>
    </row>
    <row r="184" ht="12.75" customHeight="1">
      <c r="B184" s="49" t="s">
        <v>161</v>
      </c>
    </row>
    <row r="185" ht="12.75" customHeight="1">
      <c r="B185" s="49" t="s">
        <v>162</v>
      </c>
    </row>
    <row r="186" ht="12.75" customHeight="1">
      <c r="B186" s="1"/>
    </row>
    <row r="187" ht="12.75" customHeight="1">
      <c r="B187" s="1"/>
    </row>
    <row r="188" ht="12.75" customHeight="1">
      <c r="B188" s="1"/>
    </row>
    <row r="189" ht="12.75" customHeight="1">
      <c r="B189" s="1"/>
    </row>
    <row r="190" spans="1:10" ht="21" customHeight="1" thickBot="1">
      <c r="A190" s="81" t="s">
        <v>130</v>
      </c>
      <c r="B190" s="81"/>
      <c r="C190" s="81"/>
      <c r="D190" s="81"/>
      <c r="E190" s="81"/>
      <c r="F190" s="151"/>
      <c r="G190" s="151"/>
      <c r="H190" s="81"/>
      <c r="I190" s="81"/>
      <c r="J190" s="10"/>
    </row>
    <row r="191" spans="1:10" ht="27" customHeight="1">
      <c r="A191" s="148"/>
      <c r="B191" s="82" t="s">
        <v>13</v>
      </c>
      <c r="C191" s="83"/>
      <c r="D191" s="86" t="s">
        <v>40</v>
      </c>
      <c r="E191" s="87"/>
      <c r="F191" s="86" t="s">
        <v>133</v>
      </c>
      <c r="G191" s="87"/>
      <c r="H191" s="86" t="s">
        <v>135</v>
      </c>
      <c r="I191" s="93"/>
      <c r="J191" s="2"/>
    </row>
    <row r="192" spans="1:10" ht="20.25" customHeight="1" thickBot="1">
      <c r="A192" s="148"/>
      <c r="B192" s="109"/>
      <c r="C192" s="110"/>
      <c r="D192" s="4" t="s">
        <v>1</v>
      </c>
      <c r="E192" s="4" t="s">
        <v>2</v>
      </c>
      <c r="F192" s="59" t="s">
        <v>1</v>
      </c>
      <c r="G192" s="59" t="s">
        <v>2</v>
      </c>
      <c r="H192" s="4" t="s">
        <v>136</v>
      </c>
      <c r="I192" s="48" t="s">
        <v>137</v>
      </c>
      <c r="J192" s="5"/>
    </row>
    <row r="193" spans="1:10" ht="28.5" customHeight="1" thickBot="1">
      <c r="A193" s="18"/>
      <c r="B193" s="134" t="s">
        <v>118</v>
      </c>
      <c r="C193" s="135"/>
      <c r="D193" s="113"/>
      <c r="E193" s="58">
        <v>24225</v>
      </c>
      <c r="F193" s="90"/>
      <c r="G193" s="58">
        <v>28186</v>
      </c>
      <c r="H193" s="90"/>
      <c r="I193" s="65">
        <f>G193/E193*100</f>
        <v>116.35087719298245</v>
      </c>
      <c r="J193" s="5"/>
    </row>
    <row r="194" spans="1:10" ht="28.5" customHeight="1" thickBot="1">
      <c r="A194" s="18"/>
      <c r="B194" s="97" t="s">
        <v>127</v>
      </c>
      <c r="C194" s="98"/>
      <c r="D194" s="114"/>
      <c r="E194" s="43">
        <v>4510000</v>
      </c>
      <c r="F194" s="91"/>
      <c r="G194" s="43">
        <v>4411400</v>
      </c>
      <c r="H194" s="91"/>
      <c r="I194" s="65">
        <f aca="true" t="shared" si="0" ref="I194:I203">G194/E194*100</f>
        <v>97.81374722838137</v>
      </c>
      <c r="J194" s="5"/>
    </row>
    <row r="195" spans="1:10" ht="28.5" customHeight="1" thickBot="1">
      <c r="A195" s="18"/>
      <c r="B195" s="99" t="s">
        <v>48</v>
      </c>
      <c r="C195" s="100"/>
      <c r="D195" s="114"/>
      <c r="E195" s="43">
        <v>171077</v>
      </c>
      <c r="F195" s="91"/>
      <c r="G195" s="43">
        <v>90300</v>
      </c>
      <c r="H195" s="91"/>
      <c r="I195" s="65">
        <f t="shared" si="0"/>
        <v>52.78324964781941</v>
      </c>
      <c r="J195" s="5"/>
    </row>
    <row r="196" spans="1:9" ht="27" customHeight="1" thickBot="1">
      <c r="A196" s="143"/>
      <c r="B196" s="99" t="s">
        <v>61</v>
      </c>
      <c r="C196" s="100"/>
      <c r="D196" s="114"/>
      <c r="E196" s="3">
        <v>200</v>
      </c>
      <c r="F196" s="91"/>
      <c r="G196" s="3">
        <v>190</v>
      </c>
      <c r="H196" s="91"/>
      <c r="I196" s="65">
        <f t="shared" si="0"/>
        <v>95</v>
      </c>
    </row>
    <row r="197" spans="1:9" ht="24" customHeight="1" thickBot="1">
      <c r="A197" s="143"/>
      <c r="B197" s="99" t="s">
        <v>20</v>
      </c>
      <c r="C197" s="100"/>
      <c r="D197" s="114"/>
      <c r="E197" s="3">
        <v>320000</v>
      </c>
      <c r="F197" s="91"/>
      <c r="G197" s="3">
        <v>323300</v>
      </c>
      <c r="H197" s="91"/>
      <c r="I197" s="65">
        <f t="shared" si="0"/>
        <v>101.03125</v>
      </c>
    </row>
    <row r="198" spans="1:9" ht="22.5" customHeight="1" thickBot="1">
      <c r="A198" s="143"/>
      <c r="B198" s="99" t="s">
        <v>21</v>
      </c>
      <c r="C198" s="100"/>
      <c r="D198" s="114"/>
      <c r="E198" s="3">
        <v>5000</v>
      </c>
      <c r="F198" s="91"/>
      <c r="G198" s="3">
        <v>2415</v>
      </c>
      <c r="H198" s="91"/>
      <c r="I198" s="65">
        <f t="shared" si="0"/>
        <v>48.3</v>
      </c>
    </row>
    <row r="199" spans="1:9" ht="31.5" customHeight="1" thickBot="1">
      <c r="A199" s="143"/>
      <c r="B199" s="99" t="s">
        <v>22</v>
      </c>
      <c r="C199" s="100"/>
      <c r="D199" s="114"/>
      <c r="E199" s="3">
        <v>15000</v>
      </c>
      <c r="F199" s="91"/>
      <c r="G199" s="3">
        <v>42650</v>
      </c>
      <c r="H199" s="91"/>
      <c r="I199" s="65">
        <f t="shared" si="0"/>
        <v>284.3333333333333</v>
      </c>
    </row>
    <row r="200" spans="1:9" ht="23.25" customHeight="1" thickBot="1">
      <c r="A200" s="143"/>
      <c r="B200" s="99" t="s">
        <v>14</v>
      </c>
      <c r="C200" s="100"/>
      <c r="D200" s="114"/>
      <c r="E200" s="3">
        <v>733500</v>
      </c>
      <c r="F200" s="91"/>
      <c r="G200" s="3">
        <v>321500</v>
      </c>
      <c r="H200" s="91"/>
      <c r="I200" s="65">
        <f t="shared" si="0"/>
        <v>43.83094751192911</v>
      </c>
    </row>
    <row r="201" spans="1:9" ht="23.25" customHeight="1" thickBot="1">
      <c r="A201" s="143"/>
      <c r="B201" s="99" t="s">
        <v>67</v>
      </c>
      <c r="C201" s="100"/>
      <c r="D201" s="114"/>
      <c r="E201" s="3">
        <v>2800</v>
      </c>
      <c r="F201" s="91"/>
      <c r="G201" s="3">
        <v>16960</v>
      </c>
      <c r="H201" s="91"/>
      <c r="I201" s="65">
        <f t="shared" si="0"/>
        <v>605.7142857142857</v>
      </c>
    </row>
    <row r="202" spans="1:9" ht="21.75" customHeight="1" thickBot="1">
      <c r="A202" s="143"/>
      <c r="B202" s="111" t="s">
        <v>36</v>
      </c>
      <c r="C202" s="112"/>
      <c r="D202" s="114"/>
      <c r="E202" s="3">
        <v>20000</v>
      </c>
      <c r="F202" s="91"/>
      <c r="G202" s="3">
        <v>40100</v>
      </c>
      <c r="H202" s="91"/>
      <c r="I202" s="65">
        <f t="shared" si="0"/>
        <v>200.5</v>
      </c>
    </row>
    <row r="203" spans="1:9" ht="32.25" customHeight="1" thickBot="1">
      <c r="A203" s="143"/>
      <c r="B203" s="101" t="s">
        <v>123</v>
      </c>
      <c r="C203" s="102"/>
      <c r="D203" s="115"/>
      <c r="E203" s="13">
        <f>SUM(E193:E202)</f>
        <v>5801802</v>
      </c>
      <c r="F203" s="92"/>
      <c r="G203" s="14">
        <f>SUM(G193:G202)</f>
        <v>5277001</v>
      </c>
      <c r="H203" s="92"/>
      <c r="I203" s="66">
        <f t="shared" si="0"/>
        <v>90.954517234473</v>
      </c>
    </row>
    <row r="204" spans="1:9" ht="21.75" customHeight="1">
      <c r="A204" s="143"/>
      <c r="B204" s="53"/>
      <c r="C204" s="53"/>
      <c r="D204" s="40"/>
      <c r="E204" s="55"/>
      <c r="F204" s="50"/>
      <c r="G204" s="52"/>
      <c r="H204" s="56"/>
      <c r="I204" s="54"/>
    </row>
    <row r="205" spans="1:10" ht="21.75" customHeight="1" thickBot="1">
      <c r="A205" s="143"/>
      <c r="B205" s="67" t="s">
        <v>168</v>
      </c>
      <c r="C205" s="68"/>
      <c r="D205" s="39"/>
      <c r="E205" s="27"/>
      <c r="F205" s="39"/>
      <c r="G205" s="30"/>
      <c r="H205" s="69"/>
      <c r="I205" s="70"/>
      <c r="J205" s="71"/>
    </row>
    <row r="206" spans="1:10" ht="21.75" customHeight="1" thickBot="1">
      <c r="A206" s="143"/>
      <c r="B206" s="53"/>
      <c r="C206" s="53"/>
      <c r="D206" s="40"/>
      <c r="E206" s="55"/>
      <c r="F206" s="50"/>
      <c r="G206" s="52"/>
      <c r="H206" s="56"/>
      <c r="I206" s="54"/>
      <c r="J206" s="72">
        <v>0.9876</v>
      </c>
    </row>
    <row r="207" spans="1:9" ht="21.75" customHeight="1">
      <c r="A207" s="143"/>
      <c r="B207" s="53"/>
      <c r="C207" s="53"/>
      <c r="D207" s="40"/>
      <c r="E207" s="55"/>
      <c r="F207" s="50"/>
      <c r="G207" s="52"/>
      <c r="H207" s="56"/>
      <c r="I207" s="54"/>
    </row>
    <row r="208" spans="1:9" ht="21.75" customHeight="1">
      <c r="A208" s="143"/>
      <c r="B208" s="53"/>
      <c r="C208" s="53"/>
      <c r="D208" s="40"/>
      <c r="E208" s="55"/>
      <c r="F208" s="50"/>
      <c r="G208" s="52"/>
      <c r="H208" s="56"/>
      <c r="I208" s="54"/>
    </row>
    <row r="209" spans="1:9" ht="21.75" customHeight="1">
      <c r="A209" s="143"/>
      <c r="B209" s="53"/>
      <c r="C209" s="53"/>
      <c r="D209" s="40"/>
      <c r="E209" s="55"/>
      <c r="F209" s="50"/>
      <c r="G209" s="52"/>
      <c r="H209" s="56"/>
      <c r="I209" s="54"/>
    </row>
    <row r="210" spans="1:10" ht="21" customHeight="1">
      <c r="A210" s="143"/>
      <c r="B210" s="53"/>
      <c r="C210" s="53"/>
      <c r="D210" s="40"/>
      <c r="E210" s="55"/>
      <c r="F210" s="50"/>
      <c r="G210" s="52"/>
      <c r="H210" s="56"/>
      <c r="I210" s="54"/>
      <c r="J210" s="10"/>
    </row>
    <row r="211" spans="1:10" ht="21.75" customHeight="1" thickBot="1">
      <c r="A211" s="143"/>
      <c r="B211" s="81" t="s">
        <v>131</v>
      </c>
      <c r="C211" s="81"/>
      <c r="D211" s="81"/>
      <c r="E211" s="81"/>
      <c r="F211" s="81"/>
      <c r="G211" s="81"/>
      <c r="H211" s="81"/>
      <c r="I211" s="81"/>
      <c r="J211" s="81"/>
    </row>
    <row r="212" spans="1:10" ht="29.25" customHeight="1">
      <c r="A212" s="143"/>
      <c r="B212" s="82" t="s">
        <v>13</v>
      </c>
      <c r="C212" s="83"/>
      <c r="D212" s="86" t="s">
        <v>40</v>
      </c>
      <c r="E212" s="87"/>
      <c r="F212" s="86" t="s">
        <v>133</v>
      </c>
      <c r="G212" s="87"/>
      <c r="H212" s="86" t="s">
        <v>135</v>
      </c>
      <c r="I212" s="93"/>
      <c r="J212" s="57"/>
    </row>
    <row r="213" spans="1:9" ht="21.75" customHeight="1" thickBot="1">
      <c r="A213" s="143"/>
      <c r="B213" s="84"/>
      <c r="C213" s="85"/>
      <c r="D213" s="59" t="s">
        <v>1</v>
      </c>
      <c r="E213" s="59" t="s">
        <v>2</v>
      </c>
      <c r="F213" s="59" t="s">
        <v>1</v>
      </c>
      <c r="G213" s="59" t="s">
        <v>2</v>
      </c>
      <c r="H213" s="4" t="s">
        <v>136</v>
      </c>
      <c r="I213" s="48" t="s">
        <v>170</v>
      </c>
    </row>
    <row r="214" spans="1:9" ht="17.25" customHeight="1">
      <c r="A214" s="143"/>
      <c r="B214" s="129" t="s">
        <v>15</v>
      </c>
      <c r="C214" s="130"/>
      <c r="D214" s="51">
        <v>3750269</v>
      </c>
      <c r="E214" s="104"/>
      <c r="F214" s="51">
        <v>3534410</v>
      </c>
      <c r="G214" s="104"/>
      <c r="H214" s="74">
        <f>F214/D214*100</f>
        <v>94.24417288466508</v>
      </c>
      <c r="I214" s="94"/>
    </row>
    <row r="215" spans="1:9" ht="18" customHeight="1">
      <c r="A215" s="143"/>
      <c r="B215" s="99" t="s">
        <v>16</v>
      </c>
      <c r="C215" s="100"/>
      <c r="D215" s="3">
        <v>35300</v>
      </c>
      <c r="E215" s="104"/>
      <c r="F215" s="3">
        <v>94000</v>
      </c>
      <c r="G215" s="104"/>
      <c r="H215" s="51">
        <f aca="true" t="shared" si="1" ref="H215:H227">F215/D215*100</f>
        <v>266.2889518413598</v>
      </c>
      <c r="I215" s="95"/>
    </row>
    <row r="216" spans="1:9" ht="15" customHeight="1">
      <c r="A216" s="143"/>
      <c r="B216" s="99" t="s">
        <v>30</v>
      </c>
      <c r="C216" s="100"/>
      <c r="D216" s="3">
        <v>619074</v>
      </c>
      <c r="E216" s="104"/>
      <c r="F216" s="3">
        <v>615360</v>
      </c>
      <c r="G216" s="104"/>
      <c r="H216" s="51">
        <f t="shared" si="1"/>
        <v>99.40007172002055</v>
      </c>
      <c r="I216" s="95"/>
    </row>
    <row r="217" spans="1:9" ht="15.75" customHeight="1">
      <c r="A217" s="143"/>
      <c r="B217" s="99" t="s">
        <v>23</v>
      </c>
      <c r="C217" s="100"/>
      <c r="D217" s="3">
        <v>290000</v>
      </c>
      <c r="E217" s="104"/>
      <c r="F217" s="3">
        <v>287950</v>
      </c>
      <c r="G217" s="104"/>
      <c r="H217" s="51">
        <f t="shared" si="1"/>
        <v>99.29310344827587</v>
      </c>
      <c r="I217" s="95"/>
    </row>
    <row r="218" spans="1:9" ht="15.75" customHeight="1">
      <c r="A218" s="143"/>
      <c r="B218" s="99" t="s">
        <v>34</v>
      </c>
      <c r="C218" s="100"/>
      <c r="D218" s="3">
        <v>378800</v>
      </c>
      <c r="E218" s="104"/>
      <c r="F218" s="3">
        <v>442900</v>
      </c>
      <c r="G218" s="104"/>
      <c r="H218" s="51">
        <f t="shared" si="1"/>
        <v>116.92185850052799</v>
      </c>
      <c r="I218" s="95"/>
    </row>
    <row r="219" spans="1:9" ht="15.75" customHeight="1">
      <c r="A219" s="143"/>
      <c r="B219" s="99" t="s">
        <v>25</v>
      </c>
      <c r="C219" s="100"/>
      <c r="D219" s="3">
        <v>201000</v>
      </c>
      <c r="E219" s="104"/>
      <c r="F219" s="3">
        <v>164200</v>
      </c>
      <c r="G219" s="104"/>
      <c r="H219" s="51">
        <f t="shared" si="1"/>
        <v>81.69154228855722</v>
      </c>
      <c r="I219" s="95"/>
    </row>
    <row r="220" spans="1:9" ht="15.75" customHeight="1">
      <c r="A220" s="143"/>
      <c r="B220" s="99" t="s">
        <v>124</v>
      </c>
      <c r="C220" s="100"/>
      <c r="D220" s="3">
        <v>20709</v>
      </c>
      <c r="E220" s="104"/>
      <c r="F220" s="3">
        <v>25756</v>
      </c>
      <c r="G220" s="104"/>
      <c r="H220" s="51">
        <f t="shared" si="1"/>
        <v>124.37104640494472</v>
      </c>
      <c r="I220" s="95"/>
    </row>
    <row r="221" spans="1:9" ht="17.25" customHeight="1">
      <c r="A221" s="143"/>
      <c r="B221" s="99" t="s">
        <v>26</v>
      </c>
      <c r="C221" s="100"/>
      <c r="D221" s="3">
        <v>17950</v>
      </c>
      <c r="E221" s="104"/>
      <c r="F221" s="3">
        <v>36300</v>
      </c>
      <c r="G221" s="104"/>
      <c r="H221" s="51">
        <f t="shared" si="1"/>
        <v>202.22841225626743</v>
      </c>
      <c r="I221" s="95"/>
    </row>
    <row r="222" spans="1:9" ht="18" customHeight="1">
      <c r="A222" s="143"/>
      <c r="B222" s="99" t="s">
        <v>27</v>
      </c>
      <c r="C222" s="100"/>
      <c r="D222" s="3">
        <v>3000</v>
      </c>
      <c r="E222" s="104"/>
      <c r="F222" s="3">
        <v>2695</v>
      </c>
      <c r="G222" s="104"/>
      <c r="H222" s="51">
        <f t="shared" si="1"/>
        <v>89.83333333333333</v>
      </c>
      <c r="I222" s="95"/>
    </row>
    <row r="223" spans="1:9" ht="17.25" customHeight="1">
      <c r="A223" s="143"/>
      <c r="B223" s="99" t="s">
        <v>35</v>
      </c>
      <c r="C223" s="100"/>
      <c r="D223" s="3">
        <v>1200</v>
      </c>
      <c r="E223" s="104"/>
      <c r="F223" s="3">
        <v>350</v>
      </c>
      <c r="G223" s="104"/>
      <c r="H223" s="51">
        <f t="shared" si="1"/>
        <v>29.166666666666668</v>
      </c>
      <c r="I223" s="95"/>
    </row>
    <row r="224" spans="1:9" ht="15.75" customHeight="1">
      <c r="A224" s="143"/>
      <c r="B224" s="99" t="s">
        <v>31</v>
      </c>
      <c r="C224" s="100"/>
      <c r="D224" s="3">
        <v>20300</v>
      </c>
      <c r="E224" s="104"/>
      <c r="F224" s="3">
        <v>33600</v>
      </c>
      <c r="G224" s="104"/>
      <c r="H224" s="51">
        <f t="shared" si="1"/>
        <v>165.51724137931035</v>
      </c>
      <c r="I224" s="95"/>
    </row>
    <row r="225" spans="1:9" ht="19.5" customHeight="1">
      <c r="A225" s="143"/>
      <c r="B225" s="99" t="s">
        <v>29</v>
      </c>
      <c r="C225" s="100"/>
      <c r="D225" s="3">
        <v>5700</v>
      </c>
      <c r="E225" s="104"/>
      <c r="F225" s="3">
        <v>4260</v>
      </c>
      <c r="G225" s="104"/>
      <c r="H225" s="51">
        <f t="shared" si="1"/>
        <v>74.73684210526315</v>
      </c>
      <c r="I225" s="95"/>
    </row>
    <row r="226" spans="1:9" ht="20.25" customHeight="1">
      <c r="A226" s="143"/>
      <c r="B226" s="99" t="s">
        <v>32</v>
      </c>
      <c r="C226" s="100"/>
      <c r="D226" s="3">
        <v>458500</v>
      </c>
      <c r="E226" s="104"/>
      <c r="F226" s="3">
        <v>0</v>
      </c>
      <c r="G226" s="104"/>
      <c r="H226" s="51">
        <f t="shared" si="1"/>
        <v>0</v>
      </c>
      <c r="I226" s="95"/>
    </row>
    <row r="227" spans="1:9" ht="25.5" customHeight="1" thickBot="1">
      <c r="A227" s="12"/>
      <c r="B227" s="101" t="s">
        <v>125</v>
      </c>
      <c r="C227" s="102"/>
      <c r="D227" s="13">
        <f>SUM(D196:D226)</f>
        <v>5801802</v>
      </c>
      <c r="E227" s="136"/>
      <c r="F227" s="14">
        <f>SUM(F196:F226)</f>
        <v>5241781</v>
      </c>
      <c r="G227" s="136"/>
      <c r="H227" s="73">
        <f t="shared" si="1"/>
        <v>90.34746446017978</v>
      </c>
      <c r="I227" s="96"/>
    </row>
    <row r="228" spans="4:7" ht="12.75" customHeight="1">
      <c r="D228" s="11"/>
      <c r="E228" s="11"/>
      <c r="F228" s="11"/>
      <c r="G228" s="11"/>
    </row>
    <row r="229" spans="4:7" ht="12.75" customHeight="1">
      <c r="D229" s="11"/>
      <c r="E229" s="11"/>
      <c r="F229" s="11"/>
      <c r="G229" s="11"/>
    </row>
    <row r="230" spans="4:7" ht="12.75" customHeight="1">
      <c r="D230" s="11"/>
      <c r="E230" s="11"/>
      <c r="F230" s="11"/>
      <c r="G230" s="11"/>
    </row>
    <row r="231" spans="4:7" ht="12.75" customHeight="1">
      <c r="D231" s="11"/>
      <c r="E231" s="11"/>
      <c r="F231" s="11"/>
      <c r="G231" s="11"/>
    </row>
    <row r="232" spans="2:10" ht="12.75" customHeight="1" thickBot="1">
      <c r="B232" s="67" t="s">
        <v>169</v>
      </c>
      <c r="C232" s="68"/>
      <c r="D232" s="39"/>
      <c r="E232" s="27"/>
      <c r="F232" s="39"/>
      <c r="G232" s="30"/>
      <c r="H232" s="69"/>
      <c r="I232" s="70"/>
      <c r="J232" s="71"/>
    </row>
    <row r="233" spans="2:10" ht="12.75" customHeight="1" thickBot="1">
      <c r="B233" s="53"/>
      <c r="C233" s="53"/>
      <c r="D233" s="40"/>
      <c r="E233" s="55"/>
      <c r="F233" s="50"/>
      <c r="G233" s="52"/>
      <c r="H233" s="56"/>
      <c r="I233" s="54"/>
      <c r="J233" s="72">
        <v>0.981</v>
      </c>
    </row>
    <row r="234" spans="4:7" ht="12.75" customHeight="1">
      <c r="D234" s="11"/>
      <c r="E234" s="11"/>
      <c r="F234" s="11"/>
      <c r="G234" s="11"/>
    </row>
    <row r="235" spans="4:7" ht="12.75" customHeight="1">
      <c r="D235" s="11"/>
      <c r="E235" s="11"/>
      <c r="F235" s="11"/>
      <c r="G235" s="11"/>
    </row>
    <row r="236" spans="4:7" ht="12.75" customHeight="1">
      <c r="D236" s="11"/>
      <c r="E236" s="11"/>
      <c r="F236" s="11"/>
      <c r="G236" s="11"/>
    </row>
    <row r="237" spans="4:7" ht="12.75" customHeight="1">
      <c r="D237" s="11"/>
      <c r="E237" s="11"/>
      <c r="F237" s="11"/>
      <c r="G237" s="11"/>
    </row>
    <row r="242" spans="2:3" ht="12.75" customHeight="1">
      <c r="B242" s="1"/>
      <c r="C242" s="1"/>
    </row>
    <row r="243" ht="12.75" customHeight="1">
      <c r="B243" s="1"/>
    </row>
    <row r="244" ht="12.75" customHeight="1">
      <c r="B244" s="1"/>
    </row>
    <row r="245" spans="2:8" ht="12.75" customHeight="1">
      <c r="B245" s="1"/>
      <c r="C245" s="1"/>
      <c r="G245" s="1"/>
      <c r="H245" s="1"/>
    </row>
    <row r="246" spans="2:3" ht="12.75" customHeight="1">
      <c r="B246" s="1"/>
      <c r="C246" s="1"/>
    </row>
    <row r="247" ht="12.75" customHeight="1">
      <c r="B247" s="1"/>
    </row>
    <row r="248" ht="12.75" customHeight="1">
      <c r="B248" s="1"/>
    </row>
    <row r="249" ht="12.75" customHeight="1">
      <c r="B249" s="1"/>
    </row>
    <row r="250" ht="12.75" customHeight="1">
      <c r="B250" s="1"/>
    </row>
    <row r="251" ht="12.75" customHeight="1">
      <c r="B251" s="1"/>
    </row>
    <row r="253" ht="12.75" customHeight="1">
      <c r="B253" s="1"/>
    </row>
    <row r="254" ht="12.75" customHeight="1">
      <c r="B254" s="1"/>
    </row>
    <row r="255" ht="12.75" customHeight="1">
      <c r="B255" s="1"/>
    </row>
    <row r="256" ht="12.75" customHeight="1">
      <c r="B256" s="1"/>
    </row>
    <row r="257" ht="12.75" customHeight="1">
      <c r="B257" s="1"/>
    </row>
    <row r="258" ht="12.75" customHeight="1">
      <c r="B258" s="1"/>
    </row>
    <row r="259" ht="12.75" customHeight="1">
      <c r="B259" s="1"/>
    </row>
    <row r="260" ht="12.75" customHeight="1">
      <c r="B260" s="1"/>
    </row>
    <row r="261" ht="12.75" customHeight="1">
      <c r="B261" s="1"/>
    </row>
    <row r="262" ht="12.75" customHeight="1">
      <c r="B262" s="1"/>
    </row>
    <row r="264" ht="12.75" customHeight="1">
      <c r="B264" s="1"/>
    </row>
    <row r="265" ht="12.75" customHeight="1">
      <c r="B265" s="1"/>
    </row>
    <row r="266" ht="12.75" customHeight="1">
      <c r="B266" s="1"/>
    </row>
    <row r="267" ht="12.75" customHeight="1">
      <c r="B267" s="1"/>
    </row>
    <row r="268" ht="12.75" customHeight="1">
      <c r="B268" s="1"/>
    </row>
    <row r="269" ht="12.75" customHeight="1">
      <c r="B269" s="1"/>
    </row>
    <row r="270" ht="12.75" customHeight="1">
      <c r="B270" s="1"/>
    </row>
    <row r="271" ht="12.75" customHeight="1">
      <c r="B271" s="1"/>
    </row>
    <row r="272" ht="12.75" customHeight="1">
      <c r="B272" s="1"/>
    </row>
    <row r="273" ht="12.75" customHeight="1">
      <c r="B273" s="1"/>
    </row>
    <row r="274" ht="12.75" customHeight="1">
      <c r="B274" s="1"/>
    </row>
    <row r="275" ht="12.75" customHeight="1">
      <c r="B275" s="1"/>
    </row>
    <row r="276" ht="12.75" customHeight="1">
      <c r="B276" s="1"/>
    </row>
    <row r="277" ht="12.75" customHeight="1">
      <c r="B277" s="1"/>
    </row>
    <row r="278" ht="12.75" customHeight="1">
      <c r="B278" s="1"/>
    </row>
    <row r="279" ht="12.75" customHeight="1">
      <c r="B279" s="1"/>
    </row>
    <row r="280" ht="12.75" customHeight="1">
      <c r="B280" s="1"/>
    </row>
    <row r="281" ht="12.75" customHeight="1">
      <c r="B281" s="1"/>
    </row>
    <row r="282" ht="12.75" customHeight="1">
      <c r="B282" s="1"/>
    </row>
    <row r="283" ht="12.75" customHeight="1">
      <c r="B283" s="1"/>
    </row>
    <row r="284" ht="12.75" customHeight="1">
      <c r="B284" s="1"/>
    </row>
    <row r="285" ht="12.75" customHeight="1">
      <c r="B285" s="1"/>
    </row>
    <row r="286" ht="12.75" customHeight="1">
      <c r="B286" s="1"/>
    </row>
    <row r="287" ht="12.75" customHeight="1">
      <c r="B287" s="1"/>
    </row>
    <row r="288" ht="12.75" customHeight="1">
      <c r="B288" s="1"/>
    </row>
    <row r="290" ht="12.75" customHeight="1">
      <c r="B290" s="1"/>
    </row>
    <row r="291" ht="12.75" customHeight="1">
      <c r="B291" s="1"/>
    </row>
    <row r="293" ht="12.75" customHeight="1">
      <c r="B293" s="1"/>
    </row>
    <row r="294" ht="12.75" customHeight="1">
      <c r="B294" s="1"/>
    </row>
    <row r="296" ht="12.75" customHeight="1">
      <c r="B296" s="1"/>
    </row>
    <row r="297" ht="12.75" customHeight="1">
      <c r="B297" s="1"/>
    </row>
    <row r="298" ht="12.75" customHeight="1">
      <c r="B298" s="1"/>
    </row>
    <row r="299" ht="12.75" customHeight="1">
      <c r="B299" s="1"/>
    </row>
    <row r="301" ht="12.75" customHeight="1">
      <c r="B301" s="1"/>
    </row>
    <row r="302" ht="12.75" customHeight="1">
      <c r="B302" s="1"/>
    </row>
    <row r="303" ht="12.75" customHeight="1">
      <c r="B303" s="1"/>
    </row>
    <row r="304" ht="12.75" customHeight="1">
      <c r="B304" s="1"/>
    </row>
    <row r="305" ht="12.75" customHeight="1">
      <c r="B305" s="1"/>
    </row>
    <row r="306" ht="12.75" customHeight="1">
      <c r="B306" s="1"/>
    </row>
    <row r="307" ht="12.75" customHeight="1">
      <c r="B307" s="1"/>
    </row>
    <row r="308" ht="12.75" customHeight="1">
      <c r="B308" s="1"/>
    </row>
    <row r="309" ht="12.75" customHeight="1">
      <c r="B309" s="1"/>
    </row>
    <row r="310" ht="12.75" customHeight="1">
      <c r="B310" s="1"/>
    </row>
    <row r="311" ht="12.75" customHeight="1">
      <c r="B311" s="1"/>
    </row>
    <row r="312" ht="12.75" customHeight="1">
      <c r="B312" s="1"/>
    </row>
    <row r="313" ht="12.75" customHeight="1">
      <c r="B313" s="1"/>
    </row>
  </sheetData>
  <sheetProtection/>
  <mergeCells count="118">
    <mergeCell ref="E78:E86"/>
    <mergeCell ref="H78:I86"/>
    <mergeCell ref="D110:D117"/>
    <mergeCell ref="F110:F117"/>
    <mergeCell ref="H110:I117"/>
    <mergeCell ref="H87:I90"/>
    <mergeCell ref="H91:I103"/>
    <mergeCell ref="B42:B56"/>
    <mergeCell ref="A107:I107"/>
    <mergeCell ref="B65:B86"/>
    <mergeCell ref="A87:A103"/>
    <mergeCell ref="B87:B103"/>
    <mergeCell ref="A57:C57"/>
    <mergeCell ref="A104:C104"/>
    <mergeCell ref="H44:I56"/>
    <mergeCell ref="H57:I57"/>
    <mergeCell ref="H65:I77"/>
    <mergeCell ref="H164:I165"/>
    <mergeCell ref="D164:D165"/>
    <mergeCell ref="E214:E227"/>
    <mergeCell ref="A62:I62"/>
    <mergeCell ref="A63:A64"/>
    <mergeCell ref="B63:B64"/>
    <mergeCell ref="C63:C64"/>
    <mergeCell ref="A190:I190"/>
    <mergeCell ref="B110:B134"/>
    <mergeCell ref="G78:G86"/>
    <mergeCell ref="D12:G18"/>
    <mergeCell ref="A191:A192"/>
    <mergeCell ref="D191:E191"/>
    <mergeCell ref="F191:G191"/>
    <mergeCell ref="E44:E56"/>
    <mergeCell ref="G44:G56"/>
    <mergeCell ref="G166:G172"/>
    <mergeCell ref="D63:E63"/>
    <mergeCell ref="A162:A163"/>
    <mergeCell ref="A42:A56"/>
    <mergeCell ref="A108:A109"/>
    <mergeCell ref="B108:B109"/>
    <mergeCell ref="C108:C109"/>
    <mergeCell ref="B162:B163"/>
    <mergeCell ref="B135:B159"/>
    <mergeCell ref="A161:I161"/>
    <mergeCell ref="A160:C160"/>
    <mergeCell ref="F108:G108"/>
    <mergeCell ref="H160:I160"/>
    <mergeCell ref="D162:E162"/>
    <mergeCell ref="B215:C215"/>
    <mergeCell ref="B216:C216"/>
    <mergeCell ref="B223:C223"/>
    <mergeCell ref="B221:C221"/>
    <mergeCell ref="C40:C41"/>
    <mergeCell ref="C162:C163"/>
    <mergeCell ref="A173:C173"/>
    <mergeCell ref="A174:C174"/>
    <mergeCell ref="A196:A226"/>
    <mergeCell ref="A164:A172"/>
    <mergeCell ref="B214:C214"/>
    <mergeCell ref="B164:B172"/>
    <mergeCell ref="E166:E172"/>
    <mergeCell ref="H191:I191"/>
    <mergeCell ref="D108:E108"/>
    <mergeCell ref="B193:C193"/>
    <mergeCell ref="H158:I159"/>
    <mergeCell ref="G214:G227"/>
    <mergeCell ref="B226:C226"/>
    <mergeCell ref="B225:C225"/>
    <mergeCell ref="A39:I39"/>
    <mergeCell ref="A40:A41"/>
    <mergeCell ref="B40:B41"/>
    <mergeCell ref="D40:E40"/>
    <mergeCell ref="F40:G40"/>
    <mergeCell ref="H135:I153"/>
    <mergeCell ref="H42:I43"/>
    <mergeCell ref="H40:I41"/>
    <mergeCell ref="D42:D43"/>
    <mergeCell ref="F42:F43"/>
    <mergeCell ref="B217:C217"/>
    <mergeCell ref="B218:C218"/>
    <mergeCell ref="B219:C219"/>
    <mergeCell ref="B224:C224"/>
    <mergeCell ref="B222:C222"/>
    <mergeCell ref="B220:C220"/>
    <mergeCell ref="F63:G63"/>
    <mergeCell ref="F162:G162"/>
    <mergeCell ref="H63:I64"/>
    <mergeCell ref="H108:I109"/>
    <mergeCell ref="H162:I163"/>
    <mergeCell ref="H104:I104"/>
    <mergeCell ref="D65:D77"/>
    <mergeCell ref="F65:F77"/>
    <mergeCell ref="B191:C192"/>
    <mergeCell ref="B200:C200"/>
    <mergeCell ref="B202:C202"/>
    <mergeCell ref="B196:C196"/>
    <mergeCell ref="B198:C198"/>
    <mergeCell ref="D193:D203"/>
    <mergeCell ref="B197:C197"/>
    <mergeCell ref="F164:F165"/>
    <mergeCell ref="I214:I227"/>
    <mergeCell ref="H118:I134"/>
    <mergeCell ref="H154:I157"/>
    <mergeCell ref="B194:C194"/>
    <mergeCell ref="B201:C201"/>
    <mergeCell ref="B195:C195"/>
    <mergeCell ref="B199:C199"/>
    <mergeCell ref="F193:F203"/>
    <mergeCell ref="B203:C203"/>
    <mergeCell ref="B227:C227"/>
    <mergeCell ref="H166:I172"/>
    <mergeCell ref="B211:J211"/>
    <mergeCell ref="B212:C213"/>
    <mergeCell ref="D212:E212"/>
    <mergeCell ref="H173:I173"/>
    <mergeCell ref="H174:I174"/>
    <mergeCell ref="H193:H203"/>
    <mergeCell ref="F212:G212"/>
    <mergeCell ref="H212:I212"/>
  </mergeCells>
  <printOptions/>
  <pageMargins left="0.25" right="0.25" top="0.75" bottom="0.75" header="0.3" footer="0.3"/>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Tajnica</cp:lastModifiedBy>
  <cp:lastPrinted>2015-12-28T12:22:56Z</cp:lastPrinted>
  <dcterms:created xsi:type="dcterms:W3CDTF">2016-01-13T11:41:50Z</dcterms:created>
  <dcterms:modified xsi:type="dcterms:W3CDTF">2016-01-13T11:44:17Z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01C2D35AF44DC8546069FCCFAB82437E8AE85364339A3FD7B8457322ABA5F93C19AE1510F54DDC058B541E4AA986E19A4E0E3C085511CF837F59F5C22A1C081DEADD6FFA8A5A5D4BB6495E846168AEF0F441A3A1A5FC0E32548D4AADCF4BBF072EACF58CEDBA310C70132E4FD3E2FDE4E54292429BFD893644DC46909888F44</vt:lpwstr>
  </property>
  <property fmtid="{D5CDD505-2E9C-101B-9397-08002B2CF9AE}" pid="3" name="Business Objects Context Information1">
    <vt:lpwstr>C4949974772710816B3135DB34264D5D4F50D9C998EE00C07327A28898C1F9CA5530FBF4324D1AD94042F434463F2C71BBAB109613B4AAD2F27E47C8C2215A9EABD43EEA99EF3C1375B1116D9654D0A761248CA98224AE41B700151411CB75F9F47BA9B5CB7E252B08D16DC25F304D6A5644A8BFD64ABB1EF5BD10646EC97C7</vt:lpwstr>
  </property>
  <property fmtid="{D5CDD505-2E9C-101B-9397-08002B2CF9AE}" pid="4" name="Business Objects Context Information2">
    <vt:lpwstr>7446E8A7CFF9E74CAD06760F5A1BD132C949C723C294B0F484A5551EB934679CF6125EB41AB205A3D6EEE6EBBDED7913F90BCB195A6EE58C8F40376DD0DF1C7A1E32400165F976EF2FEB80A1F34BFAC1850DBC76B354AA6FEFDBBC0EBCACE6994732608B582A1BADB9006D652E9FA6EAFD0226B466F37C519FA1716C39F13FE</vt:lpwstr>
  </property>
  <property fmtid="{D5CDD505-2E9C-101B-9397-08002B2CF9AE}" pid="5" name="Business Objects Context Information3">
    <vt:lpwstr>55B19429B9ECC1563CDB4E8A5951F4B6B6A76EFA0F862792F2A389C69D3412888B97204E4F99296DCAF2F6812AA3364A8B6A4A8465B1C0CAF762583E457C86B5CBC88BA5423415912F0C28ABD5AC219726EDEAEE8C6440BFE494F880E4BF57E26283880CEEF99E1B0EA16FCE7A3AE147B9CC1B6961F7A44F28A4103E8263DAE</vt:lpwstr>
  </property>
  <property fmtid="{D5CDD505-2E9C-101B-9397-08002B2CF9AE}" pid="6" name="Business Objects Context Information4">
    <vt:lpwstr>9BEA2497F639C517C109DF9D3D8A72A06A11D7ED7919DC0FB36AD86A9F810E26977B36CD805811F7EE1CDFCE9C3F429D709931577284DCBAC6729103794A932EB6BD0B1CB2CFA6717DDD14A5FBB996C027AD7BD2E1B0457341DF4491F891A681E9443A734361CD07C3C85B968AA4B2781C480CC8C9F86A9DE90B9DF49FD6176</vt:lpwstr>
  </property>
  <property fmtid="{D5CDD505-2E9C-101B-9397-08002B2CF9AE}" pid="7" name="Business Objects Context Information5">
    <vt:lpwstr>E7EC464C7866F72E19F8E7276D34C5290C949E8D736C11C41898E8C67635E799CA2DDF74E715BBA1D8CEBBF3DF49E3F01E7D32E9675C88DB0E91D8665E8DEDE3D7BBA6A0E4CD324E7C12959BA1A7732409CD09FD11FBBF707B837FC9631EEFE7525E72799AF9E5556B05C54DA52C8C086D3EC85A73255D5C1690770DF867165</vt:lpwstr>
  </property>
  <property fmtid="{D5CDD505-2E9C-101B-9397-08002B2CF9AE}" pid="8" name="Business Objects Context Information6">
    <vt:lpwstr>458BAE99B0BEB9FBE774199F546692A3D9AB7B9B067DFEFD9D0A09ACAF91B6E1FE465E094032A463992419371A466BCBEC0E13B300127479B7806353E82E172C14B499D357425E4521457BDD6037859E3A0E4B227B06E754C008E586585DF3E349B55DE3B4E6792A981BC087A17C2D69F8A2F3BF793396E1EE9167087A2AABC</vt:lpwstr>
  </property>
  <property fmtid="{D5CDD505-2E9C-101B-9397-08002B2CF9AE}" pid="9" name="Business Objects Context Information7">
    <vt:lpwstr>710B45CBC477616FC7E022A7754FE0689BDC742A6A24F00053F50AC797CEBFF074B557D920F5B3520952EEE71B4EBDA035E1A2D7524A803949FABE7CE92AFCA0EF74A8CB41DABD6A8EEE3FDFEB6795002CB72E979153936BDD6B1CEF54E828E1A7B33AAE26F4CB82BC190896B7E08F4B751581AE4B2665A6E8B1DE56A49F8C0</vt:lpwstr>
  </property>
  <property fmtid="{D5CDD505-2E9C-101B-9397-08002B2CF9AE}" pid="10" name="Business Objects Context Information8">
    <vt:lpwstr>09D7D7CEBF68B65F3F5637D02B49C79E2489F98E977AF1BE27EBC2EB6AF0447EC5ABBDA86E023670384873CA5D27A8B2138A668DB7CA031E9C81ACCB51D33CC60F52E7247F2C727FB0B927112E42402670A7E7B162A277CEB261BE0903212C4FFE0279D2CF</vt:lpwstr>
  </property>
</Properties>
</file>