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racunovodstvo2\Desktop\ŠTEFANIJA\FINANCIJSKI PLANOVI\2024-2026\"/>
    </mc:Choice>
  </mc:AlternateContent>
  <xr:revisionPtr revIDLastSave="0" documentId="13_ncr:1_{BA4BF052-8BC9-4E6C-9636-418B412F8428}" xr6:coauthVersionLast="36" xr6:coauthVersionMax="36" xr10:uidLastSave="{00000000-0000-0000-0000-000000000000}"/>
  <bookViews>
    <workbookView xWindow="0" yWindow="0" windowWidth="25200" windowHeight="11775" firstSheet="3" activeTab="7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OBRAZLOŽENJE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7" l="1"/>
  <c r="E12" i="3" l="1"/>
  <c r="F12" i="3"/>
  <c r="F10" i="8"/>
  <c r="E10" i="8"/>
  <c r="D10" i="8"/>
  <c r="C10" i="8"/>
  <c r="B10" i="8"/>
  <c r="F27" i="8"/>
  <c r="E27" i="8"/>
  <c r="F10" i="5"/>
  <c r="E10" i="5"/>
  <c r="D10" i="5"/>
  <c r="C10" i="5"/>
  <c r="B10" i="5"/>
  <c r="D27" i="8" l="1"/>
  <c r="C27" i="8"/>
  <c r="B27" i="8"/>
  <c r="I60" i="7" l="1"/>
  <c r="H60" i="7"/>
  <c r="G60" i="7"/>
  <c r="E60" i="7"/>
  <c r="F11" i="3"/>
  <c r="H35" i="3"/>
  <c r="G35" i="3"/>
  <c r="F44" i="3"/>
  <c r="F80" i="3" l="1"/>
  <c r="D80" i="3"/>
  <c r="E80" i="3"/>
  <c r="E44" i="3"/>
  <c r="D44" i="3"/>
  <c r="D73" i="3"/>
  <c r="D75" i="3"/>
  <c r="D77" i="3"/>
  <c r="F36" i="3"/>
  <c r="F35" i="3" s="1"/>
  <c r="E36" i="3"/>
  <c r="E35" i="3" s="1"/>
  <c r="D36" i="3"/>
  <c r="D35" i="3" l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G8" i="10"/>
  <c r="F8" i="10"/>
  <c r="G14" i="10" l="1"/>
  <c r="F14" i="10"/>
  <c r="H14" i="10"/>
  <c r="J14" i="10"/>
  <c r="I22" i="10"/>
  <c r="I28" i="10" s="1"/>
  <c r="I29" i="10" s="1"/>
  <c r="J22" i="10"/>
  <c r="J28" i="10" s="1"/>
  <c r="J29" i="10" s="1"/>
  <c r="H22" i="10"/>
  <c r="H28" i="10" s="1"/>
  <c r="H29" i="10" s="1"/>
  <c r="G28" i="10"/>
  <c r="G29" i="10" s="1"/>
</calcChain>
</file>

<file path=xl/sharedStrings.xml><?xml version="1.0" encoding="utf-8"?>
<sst xmlns="http://schemas.openxmlformats.org/spreadsheetml/2006/main" count="406" uniqueCount="255">
  <si>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</si>
  <si>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</si>
  <si>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</si>
  <si>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</si>
  <si>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</si>
  <si>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</si>
  <si>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</si>
  <si>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</si>
  <si>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</si>
  <si>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</si>
  <si>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</si>
  <si>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</si>
  <si>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</si>
  <si>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</si>
  <si>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</si>
  <si>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</si>
  <si>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</si>
  <si>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</si>
  <si>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</si>
  <si>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</si>
  <si>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</si>
  <si>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</si>
  <si>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</si>
  <si>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</si>
  <si>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PROGRAMA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</si>
  <si>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</si>
  <si>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</si>
  <si>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</si>
  <si>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</si>
  <si>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</si>
  <si>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</si>
  <si>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</si>
  <si>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</si>
  <si>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</si>
  <si>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</si>
  <si>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</si>
  <si>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</si>
  <si>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</si>
  <si>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</si>
  <si>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</si>
  <si>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</si>
  <si>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</si>
  <si>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</si>
  <si>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</si>
  <si>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</si>
  <si>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</si>
  <si>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</si>
  <si>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</si>
  <si>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</si>
  <si>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</si>
  <si>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</si>
  <si>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</si>
  <si>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</si>
  <si>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</si>
  <si>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</si>
  <si>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</si>
  <si>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</si>
  <si>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</si>
  <si>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</si>
  <si>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</si>
  <si>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</si>
  <si>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</si>
  <si>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</si>
  <si>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</si>
  <si>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</si>
  <si>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</si>
  <si>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</si>
  <si>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</si>
  <si>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</si>
  <si>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</si>
  <si>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</si>
  <si>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</si>
  <si>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</si>
  <si>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</si>
  <si>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</si>
  <si>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</si>
  <si>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</si>
  <si>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</si>
  <si>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</si>
  <si>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</si>
  <si>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OSNOVNE ŠKOLE DOMAŠINEC
ZA 2024. I PROJEKCIJA ZA 2025. I 2026. GODINU</t>
  </si>
  <si>
    <t>Opći prihodi i primici</t>
  </si>
  <si>
    <t>Državni proračun</t>
  </si>
  <si>
    <t>Službena putovanja</t>
  </si>
  <si>
    <t>Naknada za prijevoz</t>
  </si>
  <si>
    <t>Stručno usavršavanje zaposlenika</t>
  </si>
  <si>
    <t>Ostale naknade troškova zap.</t>
  </si>
  <si>
    <t>Ur.materijal i ostali mat.rashodi</t>
  </si>
  <si>
    <t>Energija</t>
  </si>
  <si>
    <t>Mat.i dij.za tek.i inv.odr</t>
  </si>
  <si>
    <t>Sitni inventar</t>
  </si>
  <si>
    <t>Službena i radna obuća i odjeća</t>
  </si>
  <si>
    <t>Usluge telefona,poštarina i sl.</t>
  </si>
  <si>
    <t>Usluge tekućeg održavanja</t>
  </si>
  <si>
    <t>Komunalne usluge</t>
  </si>
  <si>
    <t>Zakupnine i najamnine</t>
  </si>
  <si>
    <t>Zdravstvene i veterinarske usluge</t>
  </si>
  <si>
    <t>Intelektualne usluge</t>
  </si>
  <si>
    <t>Računalne usluge</t>
  </si>
  <si>
    <t>Ostale nespomenute usluge</t>
  </si>
  <si>
    <t>Premije osiguranja</t>
  </si>
  <si>
    <t>Članarine</t>
  </si>
  <si>
    <t>Pristojbe i naknade</t>
  </si>
  <si>
    <t>Ostali nespomenuti rashodi</t>
  </si>
  <si>
    <t>Prihodi za posebne namjene</t>
  </si>
  <si>
    <t>Financijski rashodi</t>
  </si>
  <si>
    <t>Vlastiti prihodi</t>
  </si>
  <si>
    <t>Uredska oprema i namještaj</t>
  </si>
  <si>
    <t>Oprema za održavanje i zaštitu</t>
  </si>
  <si>
    <t>Sportska i glazbena oprema</t>
  </si>
  <si>
    <t>Uređaji, strojevi i oprema za ostale namjene</t>
  </si>
  <si>
    <t>Knjige</t>
  </si>
  <si>
    <t>Donacije</t>
  </si>
  <si>
    <t>Rashodi za dodatna ulaganja</t>
  </si>
  <si>
    <t>Tekuće potpore od međ.org.</t>
  </si>
  <si>
    <t>Prihodi za finan.rashoda posl</t>
  </si>
  <si>
    <t>Tekuće pomoći pror.koris iz p</t>
  </si>
  <si>
    <t>Kapitalne pomoći pror.koris</t>
  </si>
  <si>
    <t>Tekuće pomoći iz drž.proraču</t>
  </si>
  <si>
    <t>Prihodi od admin.pristojbi i p</t>
  </si>
  <si>
    <t>Ostali prihodi</t>
  </si>
  <si>
    <t>Prihodi od prodaje proiz.i robe</t>
  </si>
  <si>
    <t>Tekuće donacije</t>
  </si>
  <si>
    <t>Prihodi iz proračuna i od HZZ</t>
  </si>
  <si>
    <t>Prihodi iz nad.proračuna za finan.rashoda poslovanja</t>
  </si>
  <si>
    <t>Kazne,upravne mjere i ostal</t>
  </si>
  <si>
    <t>Bankarske usluge</t>
  </si>
  <si>
    <t>Plaće za redovan rad</t>
  </si>
  <si>
    <t>Plaće za prekovremeni rad</t>
  </si>
  <si>
    <t>Plaće za posebne uvjete rada</t>
  </si>
  <si>
    <t>Doprinosi za zdravstveno osig</t>
  </si>
  <si>
    <t>Ostali rashodi za zaposlene</t>
  </si>
  <si>
    <t>Ostali rashodi</t>
  </si>
  <si>
    <t xml:space="preserve">Naknade građanima i kućanstvima </t>
  </si>
  <si>
    <t>Tekuće donacije u novcu</t>
  </si>
  <si>
    <t>Doprinosi za mirovinsko osig</t>
  </si>
  <si>
    <t>Doprinosi za obvezno osig.u</t>
  </si>
  <si>
    <t>Naknade za rad predstavničkih tijela</t>
  </si>
  <si>
    <t>Reprezentacija</t>
  </si>
  <si>
    <t>Troškovi sudskog postupka</t>
  </si>
  <si>
    <t>Instrumenti, uređaji i strojevi</t>
  </si>
  <si>
    <t>Poslovni objekti</t>
  </si>
  <si>
    <t>Komunikacijska oprema</t>
  </si>
  <si>
    <t>Materijal i sirovina</t>
  </si>
  <si>
    <t>PROGRAM 1013</t>
  </si>
  <si>
    <t>ŠKOLSTVO</t>
  </si>
  <si>
    <t>Aktivnost A101301</t>
  </si>
  <si>
    <t>OSNOVNO ŠKOLSTVO</t>
  </si>
  <si>
    <t>Izvor financiranja 44</t>
  </si>
  <si>
    <t>Decentralizirana sredstva</t>
  </si>
  <si>
    <t>PROGRAM 1001</t>
  </si>
  <si>
    <t>Aktivnost T100103</t>
  </si>
  <si>
    <t>Izvor financiranja 51</t>
  </si>
  <si>
    <t>EU sredstva</t>
  </si>
  <si>
    <t>Projekt "Školska shema"</t>
  </si>
  <si>
    <t>Aktivnost A101330</t>
  </si>
  <si>
    <t>E-škole</t>
  </si>
  <si>
    <t>Izvor financiranja 11</t>
  </si>
  <si>
    <t>Aktivnost A101314</t>
  </si>
  <si>
    <t>Ostali izdaci za osnovne škole</t>
  </si>
  <si>
    <t>Izvor financiranja 52</t>
  </si>
  <si>
    <t>Izvor financiranja 43</t>
  </si>
  <si>
    <t>Posebne namjene</t>
  </si>
  <si>
    <t>Izvor financiranja 31</t>
  </si>
  <si>
    <t>Dodatna ulaganja na građevinskim objektima</t>
  </si>
  <si>
    <t>UKUPNO:</t>
  </si>
  <si>
    <t>031 Vlastiti i ostali prihodi</t>
  </si>
  <si>
    <t>043 Ostali prihodi za posebne namjene</t>
  </si>
  <si>
    <t>044 Decentralizirana sredstva</t>
  </si>
  <si>
    <t>051 Pomoći EU</t>
  </si>
  <si>
    <t xml:space="preserve">052 Ostale </t>
  </si>
  <si>
    <t xml:space="preserve">  31 Vlastiti i ostali prihodi</t>
  </si>
  <si>
    <t>44 Decentralizirana sredstva</t>
  </si>
  <si>
    <t xml:space="preserve">   51 Pomoći EU</t>
  </si>
  <si>
    <t>61 Donacije</t>
  </si>
  <si>
    <t>09 Obrazovanje</t>
  </si>
  <si>
    <t>0912 Osnovno obrazovanje</t>
  </si>
  <si>
    <t>096 Dodatne usluge u obrazovanju</t>
  </si>
  <si>
    <t>Ravnateljica:</t>
  </si>
  <si>
    <t>Martina Kivač, mag.theol.</t>
  </si>
  <si>
    <t>Predsjednica Školskog odbora:</t>
  </si>
  <si>
    <t>FINANCIJSKI PLAN OSNOVNE ŠKOLE DOMAŠINEC 
ZA 2024. I PROJEKCIJA ZA 2025. I 2026. GODINU</t>
  </si>
  <si>
    <t>Izvor financiranja 61</t>
  </si>
  <si>
    <t>Aktivnost A101343</t>
  </si>
  <si>
    <t>Uvođenje građanskog odgoja u osnovnim školama</t>
  </si>
  <si>
    <t>Simona Sinković, dipl.uč.</t>
  </si>
  <si>
    <t>OBRAZLOŽENJE PRIJEDLOGA FINANCIJSKOG PLANA</t>
  </si>
  <si>
    <t>1. Opći dio</t>
  </si>
  <si>
    <t xml:space="preserve">Prijedlog financijskog plana OŠ Domašinec kao proračunskog korisnika jedinice lokalne i područne (regionalne) samouprave- Međimurske </t>
  </si>
  <si>
    <t>i 120/13) te Pravilnika o proračunskom računovodstvu i Računskom planu (NN 124/14, 115/15, 87/16 i 3/18) sadrži:</t>
  </si>
  <si>
    <t>Uz standardnu klasifikaciju (ekonomsku i programsku), primjenjuje se i klasifikacija po izvorima financiranja, pri čemu izvore financiranja čine</t>
  </si>
  <si>
    <t xml:space="preserve"> skupine prihoda iz kojih se podmiruju rashodi određene vrste i određene namjene. Prihodi se planiraju, raspoređuju i iskazuju prema izvorima iz</t>
  </si>
  <si>
    <t xml:space="preserve"> kojih potječu, dok se rashodi planiraju, izvršavaju i računovodstveno prate prema izvorima financiranja (odnosno izvorima prihoda). Ti osnovni</t>
  </si>
  <si>
    <t xml:space="preserve"> izvori financiranja su: opći prihodi i primici, vlastiti prihodi ili izvori financiranja, zatim prihodi za posebne namjene, razne pomoći, donacije,</t>
  </si>
  <si>
    <t xml:space="preserve"> prihodi od nefinancijske imovine i nadoknade štete s osnova osiguranja te namjenski prihodi-primici od zaduživanja.</t>
  </si>
  <si>
    <t>Već standardno se u financijski plan uključuje predviđeni manjak, odnosno višak prihoda koji manjak / višak se uravnotežuje u narednom razdo</t>
  </si>
  <si>
    <t xml:space="preserve">godinu u sličnim omjerima. Od županijskih stručnih službi donesene su Upute za izradu proračuna u kojima stoji da se Prijedlog Financijskog </t>
  </si>
  <si>
    <t xml:space="preserve"> Međimurske županije objedinjuju u konačni proračun JLPRS-a, gdje se  proračun usvaja na sjednici Skupštine Međimurske županije najkasnije</t>
  </si>
  <si>
    <t>2. Posebni dio</t>
  </si>
  <si>
    <t xml:space="preserve">U ovom dijelu obrazloženja prijedloga financijskog plana navode se neke specifičnosti izrade navedenog prijedloga plana. Ovdje je poseban </t>
  </si>
  <si>
    <t xml:space="preserve">naglasak dat na postavljanje ciljeva koji se programima namjeravaju postići i pokazatelje uspješnosti realizacije ciljeva. Naš glavni cilj je opće </t>
  </si>
  <si>
    <t xml:space="preserve">obrazovanje djece i mladih. Taj cilj(osnovnoškolsko obrazovanje) postiže se podizanjem razine kvalitete nastave i to stalnim i kvalitetnim </t>
  </si>
  <si>
    <t xml:space="preserve">usavršavanjem učitelja, stručnih suradnika i ravnatelja, podizanjem materijalnih i drugih uvjeta, shodno našim mogućnostima na još viši standard, </t>
  </si>
  <si>
    <t>u čemu se očekuje pomoć uže i šire zajednice (Općine Domašinec i Općine Dekanovec, roditelja naših učenika, lokalnih gospodarstvenika i  je</t>
  </si>
  <si>
    <t xml:space="preserve">naših dobavljača), Osnivača - Međimurske županije i nadležnog nam ministarstva, a to Ministarstvo znanosti i obrazovanja i na kraju drugih </t>
  </si>
  <si>
    <t xml:space="preserve">investitora, itd. partnera u realizaciji programa, kao npr. Agencije za plaćanja u poljoprivredi, privatnih  Od svakog od tih čimbenika očekuje se </t>
  </si>
  <si>
    <t>doprinos javne službenike i realizaciji naših ciljeva, kako u isplati plaća za zaposlene od strane MZO-a (za zaposlene  namještenike), od strane</t>
  </si>
  <si>
    <t xml:space="preserve">Osim zaposlenika, za realizaciju programa osnovnoškolskog obrazovanja potrebni su i sami učenici. Oni sudjeluju u nastavnom procesu, ali i u </t>
  </si>
  <si>
    <t xml:space="preserve">brojnim školskim projektima, priredbama i manifestacijama, te se kontinuirano uključuju u sve navedene školske i izvanškolske aktivnosti. Iz </t>
  </si>
  <si>
    <t xml:space="preserve">raznih školskih aktivnosti planira se realizacija za školu bitnih projekata, a tu su nam opet bitni i roditelji učenika. Od ove školske godine uvela </t>
  </si>
  <si>
    <t xml:space="preserve"> se frontalno u sve osnovnoškolske ustanove, pa tako i našu. Škola za život koja sa sobom povlači potpuno novu paradignu učenja, poučavanja,</t>
  </si>
  <si>
    <t xml:space="preserve"> ishode i ciljeve. S tog osnova su već ove godine dobivena značajna sredstva </t>
  </si>
  <si>
    <t xml:space="preserve">od strane nadležnog Ministarstva za opremanje škola raznom potrebnom opremom, a kako se ŠZŽ planira nastaviti i u idućem razdoblju, trebalo </t>
  </si>
  <si>
    <t xml:space="preserve">je uključiti i planirati i kapitalna ulaganja od izvora 052-ostale pomoći (od MZO-a). Pri tome ta sredstva obuhvaćaju </t>
  </si>
  <si>
    <t xml:space="preserve">nabavu uredske opreme i namještaja, ostalih instrumenata za nastavnih proces, sportske i glazbene opreme, ulaganja u računalne programe te </t>
  </si>
  <si>
    <t xml:space="preserve">Učitelji i stručni suradnici radit će individualno na postizanju povećanja broja učenika sudionika županijskih i državnih natjecanja, za što je </t>
  </si>
  <si>
    <t xml:space="preserve">također potrebna povećana edukacija i stručno usavršavanje. Iznosi za stručno usavršavanje kao preduvjet kvalitete rada će se morati povećati  </t>
  </si>
  <si>
    <t xml:space="preserve">u idućoj i u narednim godinama, pa će se u preraspodjeli sredstava koja su planirana iz županijskog proračuna ponovno napraviti navedeni </t>
  </si>
  <si>
    <t xml:space="preserve">zaokret prema nosiocima procesa, a to su zaposlenici, a manje na neke druge stavke, </t>
  </si>
  <si>
    <t>koje su na žalost nužne i znatno opterećuju naš proračun. Kad se radi  o rashodima za energente, za troškove telefoniranja, interneta,</t>
  </si>
  <si>
    <t xml:space="preserve">za najam fotokopirnih aparata, za razne troškove čišćenja, higijene, zatim zdravstvene usluge kontrole kuhinje i kuhinjskog osoblja, zatim za </t>
  </si>
  <si>
    <t xml:space="preserve">usluge potrebne zaštite na radu i slične troškove - tu su manje, više zadani parametri ispod kojih ne možemo ići bez narušavanja normalnog </t>
  </si>
  <si>
    <t xml:space="preserve">funkcioniranja sustava.  Unutar postojećih okvira, kako sada stvari stoje, svu potrebnu opremu i invetar škole nabavljat ćemo iz realizacije ostalih </t>
  </si>
  <si>
    <t xml:space="preserve">programa koji su sadržani u donešenom Godišnjem planu rada i Godišnjem kurikulumu, a ne iz sredstava primljenih od Osnivača koja nam </t>
  </si>
  <si>
    <t>služe samo za najnižu razinu funkcioniranja. Poticat ćemo kvalitetnu komunikaciju na relacijama učenik-učenik-roditelj,</t>
  </si>
  <si>
    <t xml:space="preserve"> učenik-učenik, učenik-učitelj te komunikaciju među zaposlenicima kroz zajedničke aktivnosti, druženja</t>
  </si>
  <si>
    <t xml:space="preserve"> i slično. Poticat ćemo razvoj pozitivnih vrijednosti i natjecateljskog duha, kao primjerice, organizacijom nagradnih izleta za najuspješnije i/ili </t>
  </si>
  <si>
    <t>najmarljivije učenike i razrede. Slobodne aktivnosti bit će organizirane kroz grupe, sekcije, uključivo i našu Školsku zadruru "Lafra" sa svojih 9</t>
  </si>
  <si>
    <t>Martina Kivač, mag. theol.</t>
  </si>
  <si>
    <t xml:space="preserve">županije za razdoblje 2024.-2026. godine, u skladu sa Zakonom o proračunu (NN 144/21), Pravilnikom o prorač.klasifikacijama (NN 26/10 </t>
  </si>
  <si>
    <t>a) Račun prihoda i rashoda za 2024., 2025. i 2026. godinu- ukupno, te uključeni manjak ili višak prihoda koji se s bilančnim</t>
  </si>
  <si>
    <t xml:space="preserve">b) Prihodi i rashodi po izvorima financiranja za razdoblje 2024. - 2026.                  </t>
  </si>
  <si>
    <t xml:space="preserve">c) Rashodi prema funkcijskoj klasifikaciji za radzoblje 2024. - 2026.  </t>
  </si>
  <si>
    <t>d) Posebni dio</t>
  </si>
  <si>
    <t>e) Obrazloženje prijedloga financijskog plana.</t>
  </si>
  <si>
    <t>Sukladno odredbama Zakona o proračunu, prihodi i rashodi se planiraju na razini podskupine (druge razine računskog plana).</t>
  </si>
  <si>
    <t>blju. Taj manjak ili višak se procjenjuje da će biti iskazan s 31.12.2023. godine., višak i manjak prihoda se međusobno prebijaju.</t>
  </si>
  <si>
    <t>U tablicu planiranih prihoda i rashoda tako su uvrštena naše realne  potrebe  za investicijskim održavanjem  koje su iskazane po sve tri</t>
  </si>
  <si>
    <t xml:space="preserve">planiranja, a što će se od toga realizirati, ovisi o mogućnostima Osnivača i uvrštenju  u objedinjeni plan za sve škole koje se financiraju iz </t>
  </si>
  <si>
    <t>Što se tiče projekcija ja 2025. i 2026. godinu, uzete su u obzir one projekcije koje se odnose na povećanja DP-a, ali to ne mora nužno značiti i</t>
  </si>
  <si>
    <t xml:space="preserve"> povećanje našeg  proračuna što će se tek vidjeti kod stvarnih raspodjela decentraliziranih sredstava. Planirana su mala povećanja na izvoru 044</t>
  </si>
  <si>
    <t xml:space="preserve"> godinu u odnosu na 2025. godinu. Planirano je i s tog  osnova povećanje plaća, naknada plaća i doprinosa na plaće za 2025. godinu i 2026. </t>
  </si>
  <si>
    <t xml:space="preserve"> za te godine sukladno tablici  predviđenog rasta državne potrošnje u 2025. godini u odnosu na 2024. godinu te isto toliki postotak za 2026.</t>
  </si>
  <si>
    <t>plana prorač.korisnika donosi do 20.10.2023.  godine po metodologiji koja je zadana i svi se ti pojedinačni planovi proračunskih korisnika</t>
  </si>
  <si>
    <t xml:space="preserve"> do 31.12.2023. godine. </t>
  </si>
  <si>
    <t xml:space="preserve"> Međimurske županije za pravovremeno dostavljanje financijskih sredstava za decentralizirane funkcije  zatim od Agencije za plaćanja u </t>
  </si>
  <si>
    <t>poljoprivredi za realizaciju Školske sheme voća, povrća i mlijeka, zatim od Općine Domašinec da nas i dalje prati svojim</t>
  </si>
  <si>
    <t>kapitalnim i tekućim pomoćima za nabavu prijeko potrebne opreme, inventara, ali i za pomoć učenicima za državna natjecanja, zatim</t>
  </si>
  <si>
    <t>također Općine Dekanovec da nas i dalje prati svojim kapitalnim i drugim pomoćima za realizaciju opremanja PŠ Florijana Andrašeca</t>
  </si>
  <si>
    <t>decentraliziranih sredstava. I ta planirana sredstva za investicijsko održavanje škola predstavljaju zapravo gornji limit te se nadamo realizaciji</t>
  </si>
  <si>
    <t xml:space="preserve">istih realnim potrebama matične škole u Domašincu i područnih škola u Dekanovcu i  Turčišću. </t>
  </si>
  <si>
    <t xml:space="preserve">Dekanovec te projektu "Florijan i ja", zatim za roditelje koji su naši partneri kad treba  sakupljati sredstva za nabavu potrebne opreme i druge </t>
  </si>
  <si>
    <t>potrebe učenika.</t>
  </si>
  <si>
    <t>za kupnju lektire. No, ovaj put se planira i nabava udžbenika za učenika od nadležnog MZO-a.</t>
  </si>
  <si>
    <t xml:space="preserve"> sekcija.  U ovom Financijskom planu predviđeno je da se izdvoje aktivnosti potprograma.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</si>
</sst>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2" fillId="0" borderId="0" xfId="0" applyFont="1"/>
    <xf numFmtId="0" fontId="21" fillId="5" borderId="3" xfId="0" applyNumberFormat="1" applyFont="1" applyFill="1" applyBorder="1" applyAlignment="1" applyProtection="1">
      <alignment horizontal="left" vertical="center" wrapText="1"/>
    </xf>
    <xf numFmtId="0" fontId="8" fillId="5" borderId="3" xfId="0" applyNumberFormat="1" applyFont="1" applyFill="1" applyBorder="1" applyAlignment="1" applyProtection="1">
      <alignment horizontal="left" vertical="center" wrapText="1"/>
    </xf>
    <xf numFmtId="3" fontId="16" fillId="5" borderId="4" xfId="0" applyNumberFormat="1" applyFont="1" applyFill="1" applyBorder="1" applyAlignment="1">
      <alignment horizontal="right"/>
    </xf>
    <xf numFmtId="3" fontId="16" fillId="5" borderId="3" xfId="0" applyNumberFormat="1" applyFont="1" applyFill="1" applyBorder="1" applyAlignment="1">
      <alignment horizontal="right"/>
    </xf>
    <xf numFmtId="0" fontId="8" fillId="5" borderId="3" xfId="0" quotePrefix="1" applyFont="1" applyFill="1" applyBorder="1" applyAlignment="1">
      <alignment horizontal="left" vertical="center"/>
    </xf>
    <xf numFmtId="0" fontId="21" fillId="5" borderId="3" xfId="0" quotePrefix="1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Font="1"/>
    <xf numFmtId="0" fontId="8" fillId="3" borderId="3" xfId="0" quotePrefix="1" applyFont="1" applyFill="1" applyBorder="1" applyAlignment="1">
      <alignment horizontal="left" vertical="center"/>
    </xf>
    <xf numFmtId="3" fontId="16" fillId="3" borderId="4" xfId="0" applyNumberFormat="1" applyFont="1" applyFill="1" applyBorder="1" applyAlignment="1">
      <alignment horizontal="right"/>
    </xf>
    <xf numFmtId="3" fontId="16" fillId="3" borderId="3" xfId="0" applyNumberFormat="1" applyFont="1" applyFill="1" applyBorder="1" applyAlignment="1">
      <alignment horizontal="right"/>
    </xf>
    <xf numFmtId="0" fontId="21" fillId="3" borderId="3" xfId="0" applyNumberFormat="1" applyFont="1" applyFill="1" applyBorder="1" applyAlignment="1" applyProtection="1">
      <alignment horizontal="left" vertical="center" wrapText="1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3" xfId="0" applyNumberFormat="1" applyFont="1" applyFill="1" applyBorder="1" applyAlignment="1" applyProtection="1">
      <alignment horizontal="left" vertical="center"/>
    </xf>
    <xf numFmtId="0" fontId="7" fillId="6" borderId="3" xfId="0" applyNumberFormat="1" applyFont="1" applyFill="1" applyBorder="1" applyAlignment="1" applyProtection="1">
      <alignment vertical="center"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3" fillId="0" borderId="2" xfId="0" applyFont="1" applyBorder="1" applyAlignment="1"/>
    <xf numFmtId="0" fontId="23" fillId="0" borderId="4" xfId="0" applyFont="1" applyBorder="1" applyAlignment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opLeftCell="A31" workbookViewId="0">
      <selection activeCell="C43" sqref="C4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13" t="s">
        <v>80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4"/>
      <c r="J3" s="114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113" t="s">
        <v>27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40</v>
      </c>
    </row>
    <row r="7" spans="1:10" ht="25.5" x14ac:dyDescent="0.25">
      <c r="A7" s="27"/>
      <c r="B7" s="28"/>
      <c r="C7" s="28"/>
      <c r="D7" s="29"/>
      <c r="E7" s="30"/>
      <c r="F7" s="3" t="s">
        <v>41</v>
      </c>
      <c r="G7" s="3" t="s">
        <v>39</v>
      </c>
      <c r="H7" s="3" t="s">
        <v>49</v>
      </c>
      <c r="I7" s="3" t="s">
        <v>50</v>
      </c>
      <c r="J7" s="3" t="s">
        <v>51</v>
      </c>
    </row>
    <row r="8" spans="1:10" x14ac:dyDescent="0.25">
      <c r="A8" s="116" t="s">
        <v>0</v>
      </c>
      <c r="B8" s="117"/>
      <c r="C8" s="117"/>
      <c r="D8" s="117"/>
      <c r="E8" s="118"/>
      <c r="F8" s="31">
        <f>F9+F10</f>
        <v>898266.72</v>
      </c>
      <c r="G8" s="31">
        <f t="shared" ref="G8:J8" si="0">G9+G10</f>
        <v>1030096</v>
      </c>
      <c r="H8" s="31">
        <f t="shared" si="0"/>
        <v>1072000</v>
      </c>
      <c r="I8" s="31">
        <f t="shared" si="0"/>
        <v>1080000</v>
      </c>
      <c r="J8" s="31">
        <f t="shared" si="0"/>
        <v>1090000</v>
      </c>
    </row>
    <row r="9" spans="1:10" x14ac:dyDescent="0.25">
      <c r="A9" s="119" t="s">
        <v>43</v>
      </c>
      <c r="B9" s="120"/>
      <c r="C9" s="120"/>
      <c r="D9" s="120"/>
      <c r="E9" s="112"/>
      <c r="F9" s="32">
        <v>898266.72</v>
      </c>
      <c r="G9" s="32">
        <v>1030096</v>
      </c>
      <c r="H9" s="32">
        <v>1072000</v>
      </c>
      <c r="I9" s="32">
        <v>1080000</v>
      </c>
      <c r="J9" s="32">
        <v>1090000</v>
      </c>
    </row>
    <row r="10" spans="1:10" x14ac:dyDescent="0.25">
      <c r="A10" s="121" t="s">
        <v>44</v>
      </c>
      <c r="B10" s="112"/>
      <c r="C10" s="112"/>
      <c r="D10" s="112"/>
      <c r="E10" s="112"/>
      <c r="F10" s="32"/>
      <c r="G10" s="32"/>
      <c r="H10" s="32"/>
      <c r="I10" s="32"/>
      <c r="J10" s="32"/>
    </row>
    <row r="11" spans="1:10" x14ac:dyDescent="0.25">
      <c r="A11" s="35" t="s">
        <v>1</v>
      </c>
      <c r="B11" s="43"/>
      <c r="C11" s="43"/>
      <c r="D11" s="43"/>
      <c r="E11" s="43"/>
      <c r="F11" s="31">
        <f>F12+F13</f>
        <v>914791.9</v>
      </c>
      <c r="G11" s="31">
        <f t="shared" ref="G11:J11" si="1">G12+G13</f>
        <v>1022950</v>
      </c>
      <c r="H11" s="31">
        <f t="shared" si="1"/>
        <v>1071300</v>
      </c>
      <c r="I11" s="31">
        <f t="shared" si="1"/>
        <v>1079000</v>
      </c>
      <c r="J11" s="31">
        <f t="shared" si="1"/>
        <v>1086600</v>
      </c>
    </row>
    <row r="12" spans="1:10" x14ac:dyDescent="0.25">
      <c r="A12" s="122" t="s">
        <v>45</v>
      </c>
      <c r="B12" s="120"/>
      <c r="C12" s="120"/>
      <c r="D12" s="120"/>
      <c r="E12" s="120"/>
      <c r="F12" s="32">
        <v>889992.15</v>
      </c>
      <c r="G12" s="32">
        <v>996000</v>
      </c>
      <c r="H12" s="32">
        <v>1055300</v>
      </c>
      <c r="I12" s="32">
        <v>1062500</v>
      </c>
      <c r="J12" s="44">
        <v>1069600</v>
      </c>
    </row>
    <row r="13" spans="1:10" x14ac:dyDescent="0.25">
      <c r="A13" s="111" t="s">
        <v>46</v>
      </c>
      <c r="B13" s="112"/>
      <c r="C13" s="112"/>
      <c r="D13" s="112"/>
      <c r="E13" s="112"/>
      <c r="F13" s="45">
        <v>24799.75</v>
      </c>
      <c r="G13" s="45">
        <v>26950</v>
      </c>
      <c r="H13" s="45">
        <v>16000</v>
      </c>
      <c r="I13" s="45">
        <v>16500</v>
      </c>
      <c r="J13" s="44">
        <v>17000</v>
      </c>
    </row>
    <row r="14" spans="1:10" x14ac:dyDescent="0.25">
      <c r="A14" s="123" t="s">
        <v>72</v>
      </c>
      <c r="B14" s="117"/>
      <c r="C14" s="117"/>
      <c r="D14" s="117"/>
      <c r="E14" s="117"/>
      <c r="F14" s="31">
        <f>F8-F11</f>
        <v>-16525.180000000051</v>
      </c>
      <c r="G14" s="31">
        <f t="shared" ref="G14:J14" si="2">G8-G11</f>
        <v>7146</v>
      </c>
      <c r="H14" s="31">
        <f t="shared" si="2"/>
        <v>700</v>
      </c>
      <c r="I14" s="31">
        <f t="shared" si="2"/>
        <v>1000</v>
      </c>
      <c r="J14" s="31">
        <f t="shared" si="2"/>
        <v>3400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13" t="s">
        <v>28</v>
      </c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41</v>
      </c>
      <c r="G18" s="3" t="s">
        <v>39</v>
      </c>
      <c r="H18" s="3" t="s">
        <v>49</v>
      </c>
      <c r="I18" s="3" t="s">
        <v>50</v>
      </c>
      <c r="J18" s="3" t="s">
        <v>51</v>
      </c>
    </row>
    <row r="19" spans="1:10" x14ac:dyDescent="0.25">
      <c r="A19" s="111" t="s">
        <v>47</v>
      </c>
      <c r="B19" s="112"/>
      <c r="C19" s="112"/>
      <c r="D19" s="112"/>
      <c r="E19" s="112"/>
      <c r="F19" s="45"/>
      <c r="G19" s="45"/>
      <c r="H19" s="45"/>
      <c r="I19" s="45"/>
      <c r="J19" s="44"/>
    </row>
    <row r="20" spans="1:10" x14ac:dyDescent="0.25">
      <c r="A20" s="111" t="s">
        <v>48</v>
      </c>
      <c r="B20" s="112"/>
      <c r="C20" s="112"/>
      <c r="D20" s="112"/>
      <c r="E20" s="112"/>
      <c r="F20" s="45"/>
      <c r="G20" s="45"/>
      <c r="H20" s="45"/>
      <c r="I20" s="45"/>
      <c r="J20" s="44"/>
    </row>
    <row r="21" spans="1:10" x14ac:dyDescent="0.25">
      <c r="A21" s="123" t="s">
        <v>2</v>
      </c>
      <c r="B21" s="117"/>
      <c r="C21" s="117"/>
      <c r="D21" s="117"/>
      <c r="E21" s="117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123" t="s">
        <v>73</v>
      </c>
      <c r="B22" s="117"/>
      <c r="C22" s="117"/>
      <c r="D22" s="117"/>
      <c r="E22" s="117"/>
      <c r="F22" s="31"/>
      <c r="G22" s="31"/>
      <c r="H22" s="31">
        <f t="shared" ref="H22:J22" si="4">H14+H21</f>
        <v>700</v>
      </c>
      <c r="I22" s="31">
        <f t="shared" si="4"/>
        <v>1000</v>
      </c>
      <c r="J22" s="31">
        <f t="shared" si="4"/>
        <v>3400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13" t="s">
        <v>74</v>
      </c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5.5" x14ac:dyDescent="0.25">
      <c r="A26" s="27"/>
      <c r="B26" s="28"/>
      <c r="C26" s="28"/>
      <c r="D26" s="29"/>
      <c r="E26" s="30"/>
      <c r="F26" s="3" t="s">
        <v>41</v>
      </c>
      <c r="G26" s="3" t="s">
        <v>39</v>
      </c>
      <c r="H26" s="3" t="s">
        <v>49</v>
      </c>
      <c r="I26" s="3" t="s">
        <v>50</v>
      </c>
      <c r="J26" s="3" t="s">
        <v>51</v>
      </c>
    </row>
    <row r="27" spans="1:10" ht="15" customHeight="1" x14ac:dyDescent="0.25">
      <c r="A27" s="126" t="s">
        <v>75</v>
      </c>
      <c r="B27" s="127"/>
      <c r="C27" s="127"/>
      <c r="D27" s="127"/>
      <c r="E27" s="128"/>
      <c r="F27" s="46">
        <v>7892.68</v>
      </c>
      <c r="G27" s="46">
        <v>0</v>
      </c>
      <c r="H27" s="46">
        <v>0</v>
      </c>
      <c r="I27" s="46">
        <v>0</v>
      </c>
      <c r="J27" s="47">
        <v>0</v>
      </c>
    </row>
    <row r="28" spans="1:10" ht="15" customHeight="1" x14ac:dyDescent="0.25">
      <c r="A28" s="123" t="s">
        <v>76</v>
      </c>
      <c r="B28" s="117"/>
      <c r="C28" s="117"/>
      <c r="D28" s="117"/>
      <c r="E28" s="117"/>
      <c r="F28" s="48">
        <v>-16525</v>
      </c>
      <c r="G28" s="48">
        <f t="shared" ref="G28:J28" si="5">G22+G27</f>
        <v>0</v>
      </c>
      <c r="H28" s="48">
        <f t="shared" si="5"/>
        <v>700</v>
      </c>
      <c r="I28" s="48">
        <f t="shared" si="5"/>
        <v>1000</v>
      </c>
      <c r="J28" s="49">
        <f t="shared" si="5"/>
        <v>3400</v>
      </c>
    </row>
    <row r="29" spans="1:10" ht="45" customHeight="1" x14ac:dyDescent="0.25">
      <c r="A29" s="116" t="s">
        <v>77</v>
      </c>
      <c r="B29" s="129"/>
      <c r="C29" s="129"/>
      <c r="D29" s="129"/>
      <c r="E29" s="130"/>
      <c r="F29" s="48">
        <v>-8632</v>
      </c>
      <c r="G29" s="48">
        <f t="shared" ref="G29:J29" si="6">G14+G21+G27-G28</f>
        <v>7146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131" t="s">
        <v>71</v>
      </c>
      <c r="B31" s="131"/>
      <c r="C31" s="131"/>
      <c r="D31" s="131"/>
      <c r="E31" s="131"/>
      <c r="F31" s="131"/>
      <c r="G31" s="131"/>
      <c r="H31" s="131"/>
      <c r="I31" s="131"/>
      <c r="J31" s="131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41</v>
      </c>
      <c r="G33" s="59" t="s">
        <v>39</v>
      </c>
      <c r="H33" s="59" t="s">
        <v>49</v>
      </c>
      <c r="I33" s="59" t="s">
        <v>50</v>
      </c>
      <c r="J33" s="59" t="s">
        <v>51</v>
      </c>
    </row>
    <row r="34" spans="1:10" x14ac:dyDescent="0.25">
      <c r="A34" s="126" t="s">
        <v>75</v>
      </c>
      <c r="B34" s="127"/>
      <c r="C34" s="127"/>
      <c r="D34" s="127"/>
      <c r="E34" s="128"/>
      <c r="F34" s="46">
        <v>7893</v>
      </c>
      <c r="G34" s="46">
        <f>F37</f>
        <v>-8632.1899999999987</v>
      </c>
      <c r="H34" s="46">
        <f>G37</f>
        <v>-1486.1899999999987</v>
      </c>
      <c r="I34" s="46">
        <f>H37</f>
        <v>-1486.1899999999987</v>
      </c>
      <c r="J34" s="47">
        <f>I37</f>
        <v>-1486.1899999999987</v>
      </c>
    </row>
    <row r="35" spans="1:10" ht="28.5" customHeight="1" x14ac:dyDescent="0.25">
      <c r="A35" s="126" t="s">
        <v>78</v>
      </c>
      <c r="B35" s="127"/>
      <c r="C35" s="127"/>
      <c r="D35" s="127"/>
      <c r="E35" s="128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126" t="s">
        <v>79</v>
      </c>
      <c r="B36" s="132"/>
      <c r="C36" s="132"/>
      <c r="D36" s="132"/>
      <c r="E36" s="133"/>
      <c r="F36" s="46">
        <v>-16525.189999999999</v>
      </c>
      <c r="G36" s="46">
        <v>7146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123" t="s">
        <v>76</v>
      </c>
      <c r="B37" s="117"/>
      <c r="C37" s="117"/>
      <c r="D37" s="117"/>
      <c r="E37" s="117"/>
      <c r="F37" s="33">
        <f>F34-F35+F36</f>
        <v>-8632.1899999999987</v>
      </c>
      <c r="G37" s="33">
        <f t="shared" ref="G37:J37" si="7">G34-G35+G36</f>
        <v>-1486.1899999999987</v>
      </c>
      <c r="H37" s="33">
        <f t="shared" si="7"/>
        <v>-1486.1899999999987</v>
      </c>
      <c r="I37" s="33">
        <f t="shared" si="7"/>
        <v>-1486.1899999999987</v>
      </c>
      <c r="J37" s="60">
        <f t="shared" si="7"/>
        <v>-1486.1899999999987</v>
      </c>
    </row>
    <row r="38" spans="1:10" ht="17.25" customHeight="1" x14ac:dyDescent="0.25"/>
    <row r="39" spans="1:10" x14ac:dyDescent="0.25">
      <c r="A39" s="124" t="s">
        <v>42</v>
      </c>
      <c r="B39" s="125"/>
      <c r="C39" s="125"/>
      <c r="D39" s="125"/>
      <c r="E39" s="125"/>
      <c r="F39" s="125"/>
      <c r="G39" s="125"/>
      <c r="H39" s="125"/>
      <c r="I39" s="125"/>
      <c r="J39" s="125"/>
    </row>
    <row r="40" spans="1:10" ht="9" customHeight="1" x14ac:dyDescent="0.25"/>
    <row r="42" spans="1:10" x14ac:dyDescent="0.25">
      <c r="C42" t="s">
        <v>180</v>
      </c>
      <c r="H42" t="s">
        <v>178</v>
      </c>
    </row>
    <row r="43" spans="1:10" x14ac:dyDescent="0.25">
      <c r="C43" t="s">
        <v>185</v>
      </c>
      <c r="H43" t="s">
        <v>179</v>
      </c>
    </row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3"/>
  <sheetViews>
    <sheetView topLeftCell="A76" workbookViewId="0">
      <selection activeCell="C93" sqref="C9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13" t="s">
        <v>181</v>
      </c>
      <c r="B1" s="113"/>
      <c r="C1" s="113"/>
      <c r="D1" s="113"/>
      <c r="E1" s="113"/>
      <c r="F1" s="113"/>
      <c r="G1" s="113"/>
      <c r="H1" s="11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13" t="s">
        <v>18</v>
      </c>
      <c r="B3" s="113"/>
      <c r="C3" s="113"/>
      <c r="D3" s="113"/>
      <c r="E3" s="113"/>
      <c r="F3" s="113"/>
      <c r="G3" s="113"/>
      <c r="H3" s="113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13" t="s">
        <v>4</v>
      </c>
      <c r="B5" s="113"/>
      <c r="C5" s="113"/>
      <c r="D5" s="113"/>
      <c r="E5" s="113"/>
      <c r="F5" s="113"/>
      <c r="G5" s="113"/>
      <c r="H5" s="11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13" t="s">
        <v>52</v>
      </c>
      <c r="B7" s="113"/>
      <c r="C7" s="113"/>
      <c r="D7" s="113"/>
      <c r="E7" s="113"/>
      <c r="F7" s="113"/>
      <c r="G7" s="113"/>
      <c r="H7" s="113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38</v>
      </c>
      <c r="E9" s="20" t="s">
        <v>39</v>
      </c>
      <c r="F9" s="20" t="s">
        <v>36</v>
      </c>
      <c r="G9" s="20" t="s">
        <v>29</v>
      </c>
      <c r="H9" s="20" t="s">
        <v>37</v>
      </c>
    </row>
    <row r="10" spans="1:8" x14ac:dyDescent="0.25">
      <c r="A10" s="37"/>
      <c r="B10" s="38"/>
      <c r="C10" s="36" t="s">
        <v>0</v>
      </c>
      <c r="D10" s="38"/>
      <c r="E10" s="37"/>
      <c r="F10" s="37"/>
      <c r="G10" s="37"/>
      <c r="H10" s="37"/>
    </row>
    <row r="11" spans="1:8" ht="15.75" customHeight="1" x14ac:dyDescent="0.25">
      <c r="A11" s="11">
        <v>6</v>
      </c>
      <c r="B11" s="11"/>
      <c r="C11" s="11" t="s">
        <v>7</v>
      </c>
      <c r="D11" s="8">
        <v>898267</v>
      </c>
      <c r="E11" s="9">
        <v>1030096</v>
      </c>
      <c r="F11" s="9">
        <f>(F12+F18+F20+F23+F25)</f>
        <v>1072000</v>
      </c>
      <c r="G11" s="9">
        <v>1080000</v>
      </c>
      <c r="H11" s="9">
        <v>1090000</v>
      </c>
    </row>
    <row r="12" spans="1:8" s="71" customFormat="1" ht="38.25" x14ac:dyDescent="0.25">
      <c r="A12" s="72"/>
      <c r="B12" s="72">
        <v>63</v>
      </c>
      <c r="C12" s="73" t="s">
        <v>31</v>
      </c>
      <c r="D12" s="74">
        <v>815312.76</v>
      </c>
      <c r="E12" s="75">
        <f>SUM(E13:E17)</f>
        <v>937484</v>
      </c>
      <c r="F12" s="75">
        <f>SUM(F13:F17)</f>
        <v>970300</v>
      </c>
      <c r="G12" s="75">
        <v>976250</v>
      </c>
      <c r="H12" s="75">
        <v>984200</v>
      </c>
    </row>
    <row r="13" spans="1:8" x14ac:dyDescent="0.25">
      <c r="A13" s="11"/>
      <c r="B13" s="16">
        <v>6321</v>
      </c>
      <c r="C13" s="16" t="s">
        <v>114</v>
      </c>
      <c r="D13" s="8"/>
      <c r="E13" s="9"/>
      <c r="F13" s="9"/>
      <c r="G13" s="9"/>
      <c r="H13" s="9"/>
    </row>
    <row r="14" spans="1:8" x14ac:dyDescent="0.25">
      <c r="A14" s="11"/>
      <c r="B14" s="16">
        <v>6351</v>
      </c>
      <c r="C14" s="16" t="s">
        <v>115</v>
      </c>
      <c r="D14" s="8"/>
      <c r="E14" s="9">
        <v>200</v>
      </c>
      <c r="F14" s="9">
        <v>200</v>
      </c>
      <c r="G14" s="9"/>
      <c r="H14" s="9"/>
    </row>
    <row r="15" spans="1:8" ht="25.5" x14ac:dyDescent="0.25">
      <c r="A15" s="11"/>
      <c r="B15" s="16">
        <v>6361</v>
      </c>
      <c r="C15" s="16" t="s">
        <v>116</v>
      </c>
      <c r="D15" s="8"/>
      <c r="E15" s="9">
        <v>927284</v>
      </c>
      <c r="F15" s="9">
        <v>958000</v>
      </c>
      <c r="G15" s="9"/>
      <c r="H15" s="9"/>
    </row>
    <row r="16" spans="1:8" x14ac:dyDescent="0.25">
      <c r="A16" s="11"/>
      <c r="B16" s="16">
        <v>6362</v>
      </c>
      <c r="C16" s="16" t="s">
        <v>117</v>
      </c>
      <c r="D16" s="8"/>
      <c r="E16" s="9">
        <v>5000</v>
      </c>
      <c r="F16" s="9">
        <v>7000</v>
      </c>
      <c r="G16" s="9"/>
      <c r="H16" s="9"/>
    </row>
    <row r="17" spans="1:8" ht="25.5" x14ac:dyDescent="0.25">
      <c r="A17" s="11"/>
      <c r="B17" s="16">
        <v>6381</v>
      </c>
      <c r="C17" s="16" t="s">
        <v>118</v>
      </c>
      <c r="D17" s="8"/>
      <c r="E17" s="9">
        <v>5000</v>
      </c>
      <c r="F17" s="9">
        <v>5100</v>
      </c>
      <c r="G17" s="9"/>
      <c r="H17" s="9"/>
    </row>
    <row r="18" spans="1:8" s="71" customFormat="1" x14ac:dyDescent="0.25">
      <c r="A18" s="76"/>
      <c r="B18" s="77">
        <v>65</v>
      </c>
      <c r="C18" s="78" t="s">
        <v>119</v>
      </c>
      <c r="D18" s="74">
        <v>29033.93</v>
      </c>
      <c r="E18" s="75">
        <v>40192</v>
      </c>
      <c r="F18" s="75">
        <v>42000</v>
      </c>
      <c r="G18" s="75">
        <v>43000</v>
      </c>
      <c r="H18" s="75">
        <v>44000</v>
      </c>
    </row>
    <row r="19" spans="1:8" x14ac:dyDescent="0.25">
      <c r="A19" s="12"/>
      <c r="B19" s="12">
        <v>6526</v>
      </c>
      <c r="C19" s="17" t="s">
        <v>104</v>
      </c>
      <c r="D19" s="8"/>
      <c r="E19" s="9">
        <v>40192</v>
      </c>
      <c r="F19" s="9">
        <v>42000</v>
      </c>
      <c r="G19" s="9"/>
      <c r="H19" s="9"/>
    </row>
    <row r="20" spans="1:8" s="71" customFormat="1" x14ac:dyDescent="0.25">
      <c r="A20" s="76"/>
      <c r="B20" s="77">
        <v>66</v>
      </c>
      <c r="C20" s="78" t="s">
        <v>120</v>
      </c>
      <c r="D20" s="74">
        <v>3710.22</v>
      </c>
      <c r="E20" s="75">
        <v>1433</v>
      </c>
      <c r="F20" s="75">
        <v>1700</v>
      </c>
      <c r="G20" s="75">
        <v>1750</v>
      </c>
      <c r="H20" s="75">
        <v>1800</v>
      </c>
    </row>
    <row r="21" spans="1:8" x14ac:dyDescent="0.25">
      <c r="A21" s="12"/>
      <c r="B21" s="12">
        <v>6614</v>
      </c>
      <c r="C21" s="17" t="s">
        <v>121</v>
      </c>
      <c r="D21" s="8"/>
      <c r="E21" s="9">
        <v>200</v>
      </c>
      <c r="F21" s="9">
        <v>200</v>
      </c>
      <c r="G21" s="9"/>
      <c r="H21" s="9"/>
    </row>
    <row r="22" spans="1:8" x14ac:dyDescent="0.25">
      <c r="A22" s="12"/>
      <c r="B22" s="12">
        <v>6631</v>
      </c>
      <c r="C22" s="17" t="s">
        <v>122</v>
      </c>
      <c r="D22" s="8"/>
      <c r="E22" s="9">
        <v>1233</v>
      </c>
      <c r="F22" s="9">
        <v>1500</v>
      </c>
      <c r="G22" s="9"/>
      <c r="H22" s="9"/>
    </row>
    <row r="23" spans="1:8" s="71" customFormat="1" x14ac:dyDescent="0.25">
      <c r="A23" s="76"/>
      <c r="B23" s="77">
        <v>67</v>
      </c>
      <c r="C23" s="78" t="s">
        <v>123</v>
      </c>
      <c r="D23" s="74">
        <v>50121.67</v>
      </c>
      <c r="E23" s="75">
        <v>50700</v>
      </c>
      <c r="F23" s="75">
        <v>57000</v>
      </c>
      <c r="G23" s="75">
        <v>58000</v>
      </c>
      <c r="H23" s="75">
        <v>59000</v>
      </c>
    </row>
    <row r="24" spans="1:8" x14ac:dyDescent="0.25">
      <c r="A24" s="12"/>
      <c r="B24" s="12">
        <v>6711</v>
      </c>
      <c r="C24" s="17" t="s">
        <v>124</v>
      </c>
      <c r="D24" s="8"/>
      <c r="E24" s="9">
        <v>50700</v>
      </c>
      <c r="F24" s="9">
        <v>57000</v>
      </c>
      <c r="G24" s="9"/>
      <c r="H24" s="9"/>
    </row>
    <row r="25" spans="1:8" s="71" customFormat="1" x14ac:dyDescent="0.25">
      <c r="A25" s="76"/>
      <c r="B25" s="77">
        <v>68</v>
      </c>
      <c r="C25" s="78" t="s">
        <v>125</v>
      </c>
      <c r="D25" s="74">
        <v>87.92</v>
      </c>
      <c r="E25" s="75">
        <v>287</v>
      </c>
      <c r="F25" s="75">
        <v>1000</v>
      </c>
      <c r="G25" s="75">
        <v>1000</v>
      </c>
      <c r="H25" s="75">
        <v>1000</v>
      </c>
    </row>
    <row r="26" spans="1:8" x14ac:dyDescent="0.25">
      <c r="A26" s="12"/>
      <c r="B26" s="12">
        <v>6831</v>
      </c>
      <c r="C26" s="17" t="s">
        <v>120</v>
      </c>
      <c r="D26" s="8"/>
      <c r="E26" s="9">
        <v>287</v>
      </c>
      <c r="F26" s="9">
        <v>1000</v>
      </c>
      <c r="G26" s="9"/>
      <c r="H26" s="9"/>
    </row>
    <row r="27" spans="1:8" ht="25.5" x14ac:dyDescent="0.25">
      <c r="A27" s="14">
        <v>7</v>
      </c>
      <c r="B27" s="15"/>
      <c r="C27" s="25" t="s">
        <v>8</v>
      </c>
      <c r="D27" s="8"/>
      <c r="E27" s="9"/>
      <c r="F27" s="9"/>
      <c r="G27" s="9"/>
      <c r="H27" s="9"/>
    </row>
    <row r="28" spans="1:8" ht="38.25" x14ac:dyDescent="0.25">
      <c r="A28" s="16"/>
      <c r="B28" s="16">
        <v>72</v>
      </c>
      <c r="C28" s="26" t="s">
        <v>30</v>
      </c>
      <c r="D28" s="8"/>
      <c r="E28" s="9"/>
      <c r="F28" s="9"/>
      <c r="G28" s="9"/>
      <c r="H28" s="10"/>
    </row>
    <row r="31" spans="1:8" ht="15.75" x14ac:dyDescent="0.25">
      <c r="A31" s="113" t="s">
        <v>53</v>
      </c>
      <c r="B31" s="134"/>
      <c r="C31" s="134"/>
      <c r="D31" s="134"/>
      <c r="E31" s="134"/>
      <c r="F31" s="134"/>
      <c r="G31" s="134"/>
      <c r="H31" s="134"/>
    </row>
    <row r="32" spans="1:8" ht="18" x14ac:dyDescent="0.25">
      <c r="A32" s="4"/>
      <c r="B32" s="4"/>
      <c r="C32" s="4"/>
      <c r="D32" s="4"/>
      <c r="E32" s="4"/>
      <c r="F32" s="4"/>
      <c r="G32" s="5"/>
      <c r="H32" s="5"/>
    </row>
    <row r="33" spans="1:8" ht="25.5" x14ac:dyDescent="0.25">
      <c r="A33" s="20" t="s">
        <v>5</v>
      </c>
      <c r="B33" s="19" t="s">
        <v>6</v>
      </c>
      <c r="C33" s="19" t="s">
        <v>9</v>
      </c>
      <c r="D33" s="19" t="s">
        <v>38</v>
      </c>
      <c r="E33" s="20" t="s">
        <v>39</v>
      </c>
      <c r="F33" s="20" t="s">
        <v>36</v>
      </c>
      <c r="G33" s="20" t="s">
        <v>29</v>
      </c>
      <c r="H33" s="20" t="s">
        <v>37</v>
      </c>
    </row>
    <row r="34" spans="1:8" x14ac:dyDescent="0.25">
      <c r="A34" s="37"/>
      <c r="B34" s="38"/>
      <c r="C34" s="36" t="s">
        <v>1</v>
      </c>
      <c r="D34" s="38"/>
      <c r="E34" s="37"/>
      <c r="F34" s="37"/>
      <c r="G34" s="37"/>
      <c r="H34" s="37"/>
    </row>
    <row r="35" spans="1:8" ht="15.75" customHeight="1" x14ac:dyDescent="0.25">
      <c r="A35" s="11">
        <v>3</v>
      </c>
      <c r="B35" s="11"/>
      <c r="C35" s="11" t="s">
        <v>10</v>
      </c>
      <c r="D35" s="8">
        <f>(D36+D44+D73+D75+D77)</f>
        <v>889991.95999999985</v>
      </c>
      <c r="E35" s="9">
        <f>(E36+E44+E73+E75+E77)</f>
        <v>996000</v>
      </c>
      <c r="F35" s="9">
        <f>(F36+F44+F73+F75+F77)</f>
        <v>1055300</v>
      </c>
      <c r="G35" s="9">
        <f>(G36+G44+G73+G75+G77)</f>
        <v>1062500</v>
      </c>
      <c r="H35" s="9">
        <f>(H36+H44+H73+H75+H77)</f>
        <v>1069600</v>
      </c>
    </row>
    <row r="36" spans="1:8" ht="15.75" customHeight="1" x14ac:dyDescent="0.25">
      <c r="A36" s="84"/>
      <c r="B36" s="85">
        <v>31</v>
      </c>
      <c r="C36" s="85" t="s">
        <v>11</v>
      </c>
      <c r="D36" s="82">
        <f>SUM(D37:D43)</f>
        <v>745337.65999999992</v>
      </c>
      <c r="E36" s="83">
        <f>SUM(E37:E43)</f>
        <v>875000</v>
      </c>
      <c r="F36" s="83">
        <f>SUM(F37:F43)</f>
        <v>902000</v>
      </c>
      <c r="G36" s="83">
        <v>905000</v>
      </c>
      <c r="H36" s="83">
        <v>910000</v>
      </c>
    </row>
    <row r="37" spans="1:8" ht="15.75" customHeight="1" x14ac:dyDescent="0.25">
      <c r="A37" s="11"/>
      <c r="B37" s="16">
        <v>3111</v>
      </c>
      <c r="C37" s="16" t="s">
        <v>127</v>
      </c>
      <c r="D37" s="8">
        <v>587642.38</v>
      </c>
      <c r="E37" s="9">
        <v>691000</v>
      </c>
      <c r="F37" s="9">
        <v>710000</v>
      </c>
      <c r="G37" s="9"/>
      <c r="H37" s="9"/>
    </row>
    <row r="38" spans="1:8" ht="15.75" customHeight="1" x14ac:dyDescent="0.25">
      <c r="A38" s="11"/>
      <c r="B38" s="16">
        <v>3113</v>
      </c>
      <c r="C38" s="16" t="s">
        <v>128</v>
      </c>
      <c r="D38" s="8">
        <v>9069.11</v>
      </c>
      <c r="E38" s="9">
        <v>10000</v>
      </c>
      <c r="F38" s="9">
        <v>12000</v>
      </c>
      <c r="G38" s="9"/>
      <c r="H38" s="9"/>
    </row>
    <row r="39" spans="1:8" ht="15.75" customHeight="1" x14ac:dyDescent="0.25">
      <c r="A39" s="11"/>
      <c r="B39" s="16">
        <v>3114</v>
      </c>
      <c r="C39" s="16" t="s">
        <v>129</v>
      </c>
      <c r="D39" s="8">
        <v>18702.39</v>
      </c>
      <c r="E39" s="9">
        <v>20000</v>
      </c>
      <c r="F39" s="9">
        <v>23000</v>
      </c>
      <c r="G39" s="9"/>
      <c r="H39" s="9"/>
    </row>
    <row r="40" spans="1:8" ht="15.75" customHeight="1" x14ac:dyDescent="0.25">
      <c r="A40" s="11"/>
      <c r="B40" s="16">
        <v>3121</v>
      </c>
      <c r="C40" s="16" t="s">
        <v>131</v>
      </c>
      <c r="D40" s="8">
        <v>27710.51</v>
      </c>
      <c r="E40" s="9">
        <v>30000</v>
      </c>
      <c r="F40" s="9">
        <v>32000</v>
      </c>
      <c r="G40" s="9"/>
      <c r="H40" s="9"/>
    </row>
    <row r="41" spans="1:8" ht="15.75" customHeight="1" x14ac:dyDescent="0.25">
      <c r="A41" s="11"/>
      <c r="B41" s="16">
        <v>3131</v>
      </c>
      <c r="C41" s="16" t="s">
        <v>135</v>
      </c>
      <c r="D41" s="8">
        <v>1458.45</v>
      </c>
      <c r="E41" s="9">
        <v>1000</v>
      </c>
      <c r="F41" s="9"/>
      <c r="G41" s="9"/>
      <c r="H41" s="9"/>
    </row>
    <row r="42" spans="1:8" ht="15.75" customHeight="1" x14ac:dyDescent="0.25">
      <c r="A42" s="11"/>
      <c r="B42" s="16">
        <v>3132</v>
      </c>
      <c r="C42" s="16" t="s">
        <v>130</v>
      </c>
      <c r="D42" s="8">
        <v>100649.45</v>
      </c>
      <c r="E42" s="9">
        <v>123000</v>
      </c>
      <c r="F42" s="9">
        <v>125000</v>
      </c>
      <c r="G42" s="9"/>
      <c r="H42" s="9"/>
    </row>
    <row r="43" spans="1:8" ht="15.75" customHeight="1" x14ac:dyDescent="0.25">
      <c r="A43" s="11"/>
      <c r="B43" s="16">
        <v>3133</v>
      </c>
      <c r="C43" s="16" t="s">
        <v>136</v>
      </c>
      <c r="D43" s="8">
        <v>105.37</v>
      </c>
      <c r="E43" s="9"/>
      <c r="F43" s="9"/>
      <c r="G43" s="9"/>
      <c r="H43" s="9"/>
    </row>
    <row r="44" spans="1:8" x14ac:dyDescent="0.25">
      <c r="A44" s="81"/>
      <c r="B44" s="81">
        <v>32</v>
      </c>
      <c r="C44" s="81" t="s">
        <v>21</v>
      </c>
      <c r="D44" s="82">
        <f>SUM(D45:D72)</f>
        <v>142298.61000000002</v>
      </c>
      <c r="E44" s="83">
        <f>SUM(E45:E72)</f>
        <v>120000</v>
      </c>
      <c r="F44" s="83">
        <f>SUM(F45:F72)</f>
        <v>151000</v>
      </c>
      <c r="G44" s="83">
        <v>155000</v>
      </c>
      <c r="H44" s="83">
        <v>157000</v>
      </c>
    </row>
    <row r="45" spans="1:8" s="80" customFormat="1" x14ac:dyDescent="0.25">
      <c r="A45" s="12"/>
      <c r="B45" s="12">
        <v>3211</v>
      </c>
      <c r="C45" s="17" t="s">
        <v>83</v>
      </c>
      <c r="D45" s="8">
        <v>3029.97</v>
      </c>
      <c r="E45" s="9">
        <v>3000</v>
      </c>
      <c r="F45" s="9">
        <v>3500</v>
      </c>
      <c r="G45" s="9"/>
      <c r="H45" s="9"/>
    </row>
    <row r="46" spans="1:8" s="80" customFormat="1" x14ac:dyDescent="0.25">
      <c r="A46" s="12"/>
      <c r="B46" s="12">
        <v>3212</v>
      </c>
      <c r="C46" s="12" t="s">
        <v>84</v>
      </c>
      <c r="D46" s="8">
        <v>33817.86</v>
      </c>
      <c r="E46" s="9">
        <v>30000</v>
      </c>
      <c r="F46" s="9">
        <v>32000</v>
      </c>
      <c r="G46" s="9"/>
      <c r="H46" s="9"/>
    </row>
    <row r="47" spans="1:8" s="80" customFormat="1" x14ac:dyDescent="0.25">
      <c r="A47" s="12"/>
      <c r="B47" s="12">
        <v>3213</v>
      </c>
      <c r="C47" s="17" t="s">
        <v>85</v>
      </c>
      <c r="D47" s="8">
        <v>323.83999999999997</v>
      </c>
      <c r="E47" s="9">
        <v>300</v>
      </c>
      <c r="F47" s="9">
        <v>300</v>
      </c>
      <c r="G47" s="9"/>
      <c r="H47" s="9"/>
    </row>
    <row r="48" spans="1:8" s="80" customFormat="1" x14ac:dyDescent="0.25">
      <c r="A48" s="12"/>
      <c r="B48" s="12">
        <v>3214</v>
      </c>
      <c r="C48" s="17" t="s">
        <v>86</v>
      </c>
      <c r="D48" s="8">
        <v>1407.12</v>
      </c>
      <c r="E48" s="9">
        <v>1000</v>
      </c>
      <c r="F48" s="9">
        <v>2000</v>
      </c>
      <c r="G48" s="9"/>
      <c r="H48" s="9"/>
    </row>
    <row r="49" spans="1:8" s="80" customFormat="1" x14ac:dyDescent="0.25">
      <c r="A49" s="12"/>
      <c r="B49" s="12">
        <v>322</v>
      </c>
      <c r="C49" s="12"/>
      <c r="D49" s="8"/>
      <c r="E49" s="9"/>
      <c r="F49" s="9"/>
      <c r="G49" s="9"/>
      <c r="H49" s="9"/>
    </row>
    <row r="50" spans="1:8" s="80" customFormat="1" x14ac:dyDescent="0.25">
      <c r="A50" s="12"/>
      <c r="B50" s="12">
        <v>3221</v>
      </c>
      <c r="C50" s="17" t="s">
        <v>87</v>
      </c>
      <c r="D50" s="8">
        <v>17906</v>
      </c>
      <c r="E50" s="9">
        <v>15000</v>
      </c>
      <c r="F50" s="9">
        <v>23500</v>
      </c>
      <c r="G50" s="9"/>
      <c r="H50" s="9"/>
    </row>
    <row r="51" spans="1:8" s="80" customFormat="1" x14ac:dyDescent="0.25">
      <c r="A51" s="12"/>
      <c r="B51" s="12">
        <v>3222</v>
      </c>
      <c r="C51" s="17" t="s">
        <v>143</v>
      </c>
      <c r="D51" s="8">
        <v>32015.360000000001</v>
      </c>
      <c r="E51" s="9">
        <v>34500</v>
      </c>
      <c r="F51" s="9">
        <v>40000</v>
      </c>
      <c r="G51" s="9"/>
      <c r="H51" s="9"/>
    </row>
    <row r="52" spans="1:8" s="80" customFormat="1" x14ac:dyDescent="0.25">
      <c r="A52" s="12"/>
      <c r="B52" s="12">
        <v>3223</v>
      </c>
      <c r="C52" s="12" t="s">
        <v>88</v>
      </c>
      <c r="D52" s="8">
        <v>12234.74</v>
      </c>
      <c r="E52" s="9">
        <v>11000</v>
      </c>
      <c r="F52" s="9">
        <v>15000</v>
      </c>
      <c r="G52" s="9"/>
      <c r="H52" s="9"/>
    </row>
    <row r="53" spans="1:8" s="80" customFormat="1" x14ac:dyDescent="0.25">
      <c r="A53" s="12"/>
      <c r="B53" s="12">
        <v>3224</v>
      </c>
      <c r="C53" s="17" t="s">
        <v>89</v>
      </c>
      <c r="D53" s="8">
        <v>914.94</v>
      </c>
      <c r="E53" s="9">
        <v>500</v>
      </c>
      <c r="F53" s="9">
        <v>1000</v>
      </c>
      <c r="G53" s="9"/>
      <c r="H53" s="9"/>
    </row>
    <row r="54" spans="1:8" s="80" customFormat="1" x14ac:dyDescent="0.25">
      <c r="A54" s="12"/>
      <c r="B54" s="12">
        <v>3225</v>
      </c>
      <c r="C54" s="12" t="s">
        <v>90</v>
      </c>
      <c r="D54" s="8">
        <v>544.33000000000004</v>
      </c>
      <c r="E54" s="9">
        <v>500</v>
      </c>
      <c r="F54" s="9">
        <v>1000</v>
      </c>
      <c r="G54" s="9"/>
      <c r="H54" s="9"/>
    </row>
    <row r="55" spans="1:8" s="80" customFormat="1" x14ac:dyDescent="0.25">
      <c r="A55" s="12"/>
      <c r="B55" s="12">
        <v>3227</v>
      </c>
      <c r="C55" s="17" t="s">
        <v>91</v>
      </c>
      <c r="D55" s="8">
        <v>71.84</v>
      </c>
      <c r="E55" s="9">
        <v>100</v>
      </c>
      <c r="F55" s="9">
        <v>500</v>
      </c>
      <c r="G55" s="9"/>
      <c r="H55" s="9"/>
    </row>
    <row r="56" spans="1:8" s="80" customFormat="1" x14ac:dyDescent="0.25">
      <c r="A56" s="12"/>
      <c r="B56" s="12">
        <v>323</v>
      </c>
      <c r="C56" s="12"/>
      <c r="D56" s="8"/>
      <c r="E56" s="9"/>
      <c r="F56" s="9"/>
      <c r="G56" s="9"/>
      <c r="H56" s="9"/>
    </row>
    <row r="57" spans="1:8" s="80" customFormat="1" x14ac:dyDescent="0.25">
      <c r="A57" s="12"/>
      <c r="B57" s="12">
        <v>3231</v>
      </c>
      <c r="C57" s="17" t="s">
        <v>92</v>
      </c>
      <c r="D57" s="8">
        <v>1687.51</v>
      </c>
      <c r="E57" s="9">
        <v>1000</v>
      </c>
      <c r="F57" s="9">
        <v>1600</v>
      </c>
      <c r="G57" s="9"/>
      <c r="H57" s="9"/>
    </row>
    <row r="58" spans="1:8" s="80" customFormat="1" x14ac:dyDescent="0.25">
      <c r="A58" s="12"/>
      <c r="B58" s="12">
        <v>3232</v>
      </c>
      <c r="C58" s="17" t="s">
        <v>93</v>
      </c>
      <c r="D58" s="8">
        <v>12571.83</v>
      </c>
      <c r="E58" s="9">
        <v>5500</v>
      </c>
      <c r="F58" s="9">
        <v>5100</v>
      </c>
      <c r="G58" s="9"/>
      <c r="H58" s="9"/>
    </row>
    <row r="59" spans="1:8" s="80" customFormat="1" x14ac:dyDescent="0.25">
      <c r="A59" s="12"/>
      <c r="B59" s="12">
        <v>3234</v>
      </c>
      <c r="C59" s="17" t="s">
        <v>94</v>
      </c>
      <c r="D59" s="8">
        <v>4719.32</v>
      </c>
      <c r="E59" s="9">
        <v>4500</v>
      </c>
      <c r="F59" s="9">
        <v>6000</v>
      </c>
      <c r="G59" s="9"/>
      <c r="H59" s="9"/>
    </row>
    <row r="60" spans="1:8" s="80" customFormat="1" x14ac:dyDescent="0.25">
      <c r="A60" s="12"/>
      <c r="B60" s="12">
        <v>3235</v>
      </c>
      <c r="C60" s="17" t="s">
        <v>95</v>
      </c>
      <c r="D60" s="8">
        <v>2009.84</v>
      </c>
      <c r="E60" s="9">
        <v>1500</v>
      </c>
      <c r="F60" s="9">
        <v>2000</v>
      </c>
      <c r="G60" s="9"/>
      <c r="H60" s="9"/>
    </row>
    <row r="61" spans="1:8" s="80" customFormat="1" x14ac:dyDescent="0.25">
      <c r="A61" s="12"/>
      <c r="B61" s="12">
        <v>3236</v>
      </c>
      <c r="C61" s="17" t="s">
        <v>96</v>
      </c>
      <c r="D61" s="8">
        <v>2310.12</v>
      </c>
      <c r="E61" s="9">
        <v>1000</v>
      </c>
      <c r="F61" s="9">
        <v>1000</v>
      </c>
      <c r="G61" s="9"/>
      <c r="H61" s="9"/>
    </row>
    <row r="62" spans="1:8" s="80" customFormat="1" x14ac:dyDescent="0.25">
      <c r="A62" s="12"/>
      <c r="B62" s="12">
        <v>3237</v>
      </c>
      <c r="C62" s="17" t="s">
        <v>97</v>
      </c>
      <c r="D62" s="8">
        <v>1266.46</v>
      </c>
      <c r="E62" s="9">
        <v>1000</v>
      </c>
      <c r="F62" s="9">
        <v>1000</v>
      </c>
      <c r="G62" s="9"/>
      <c r="H62" s="9"/>
    </row>
    <row r="63" spans="1:8" s="80" customFormat="1" x14ac:dyDescent="0.25">
      <c r="A63" s="12"/>
      <c r="B63" s="12">
        <v>3238</v>
      </c>
      <c r="C63" s="12" t="s">
        <v>98</v>
      </c>
      <c r="D63" s="8">
        <v>1575.41</v>
      </c>
      <c r="E63" s="9">
        <v>1000</v>
      </c>
      <c r="F63" s="9">
        <v>2000</v>
      </c>
      <c r="G63" s="9"/>
      <c r="H63" s="9"/>
    </row>
    <row r="64" spans="1:8" s="80" customFormat="1" x14ac:dyDescent="0.25">
      <c r="A64" s="12"/>
      <c r="B64" s="12">
        <v>3239</v>
      </c>
      <c r="C64" s="17" t="s">
        <v>99</v>
      </c>
      <c r="D64" s="8">
        <v>2590.21</v>
      </c>
      <c r="E64" s="9">
        <v>1700</v>
      </c>
      <c r="F64" s="9">
        <v>6000</v>
      </c>
      <c r="G64" s="9"/>
      <c r="H64" s="9"/>
    </row>
    <row r="65" spans="1:8" s="80" customFormat="1" x14ac:dyDescent="0.25">
      <c r="A65" s="12"/>
      <c r="B65" s="12">
        <v>329</v>
      </c>
      <c r="C65" s="12"/>
      <c r="D65" s="8"/>
      <c r="E65" s="9"/>
      <c r="F65" s="9"/>
      <c r="G65" s="9"/>
      <c r="H65" s="9"/>
    </row>
    <row r="66" spans="1:8" s="80" customFormat="1" x14ac:dyDescent="0.25">
      <c r="A66" s="12"/>
      <c r="B66" s="12">
        <v>3291</v>
      </c>
      <c r="C66" s="12" t="s">
        <v>137</v>
      </c>
      <c r="D66" s="8">
        <v>145.99</v>
      </c>
      <c r="E66" s="9">
        <v>100</v>
      </c>
      <c r="F66" s="9"/>
      <c r="G66" s="9"/>
      <c r="H66" s="9"/>
    </row>
    <row r="67" spans="1:8" s="80" customFormat="1" x14ac:dyDescent="0.25">
      <c r="A67" s="12"/>
      <c r="B67" s="12">
        <v>3292</v>
      </c>
      <c r="C67" s="17" t="s">
        <v>100</v>
      </c>
      <c r="D67" s="8">
        <v>708.73</v>
      </c>
      <c r="E67" s="9">
        <v>400</v>
      </c>
      <c r="F67" s="9">
        <v>800</v>
      </c>
      <c r="G67" s="9"/>
      <c r="H67" s="9"/>
    </row>
    <row r="68" spans="1:8" s="80" customFormat="1" x14ac:dyDescent="0.25">
      <c r="A68" s="12"/>
      <c r="B68" s="12">
        <v>3293</v>
      </c>
      <c r="C68" s="17" t="s">
        <v>138</v>
      </c>
      <c r="D68" s="8">
        <v>464.52</v>
      </c>
      <c r="E68" s="9">
        <v>300</v>
      </c>
      <c r="F68" s="9">
        <v>500</v>
      </c>
      <c r="G68" s="9"/>
      <c r="H68" s="9"/>
    </row>
    <row r="69" spans="1:8" s="80" customFormat="1" x14ac:dyDescent="0.25">
      <c r="A69" s="12"/>
      <c r="B69" s="12">
        <v>3294</v>
      </c>
      <c r="C69" s="17" t="s">
        <v>101</v>
      </c>
      <c r="D69" s="8">
        <v>191.12</v>
      </c>
      <c r="E69" s="9">
        <v>100</v>
      </c>
      <c r="F69" s="9">
        <v>200</v>
      </c>
      <c r="G69" s="9"/>
      <c r="H69" s="9"/>
    </row>
    <row r="70" spans="1:8" s="80" customFormat="1" x14ac:dyDescent="0.25">
      <c r="A70" s="12"/>
      <c r="B70" s="12">
        <v>3295</v>
      </c>
      <c r="C70" s="17" t="s">
        <v>102</v>
      </c>
      <c r="D70" s="8">
        <v>2235.71</v>
      </c>
      <c r="E70" s="9">
        <v>1500</v>
      </c>
      <c r="F70" s="9">
        <v>3500</v>
      </c>
      <c r="G70" s="9"/>
      <c r="H70" s="9"/>
    </row>
    <row r="71" spans="1:8" s="80" customFormat="1" x14ac:dyDescent="0.25">
      <c r="A71" s="12"/>
      <c r="B71" s="12">
        <v>3296</v>
      </c>
      <c r="C71" s="17" t="s">
        <v>139</v>
      </c>
      <c r="D71" s="8">
        <v>3280.45</v>
      </c>
      <c r="E71" s="9">
        <v>2500</v>
      </c>
      <c r="F71" s="9"/>
      <c r="G71" s="9"/>
      <c r="H71" s="9"/>
    </row>
    <row r="72" spans="1:8" s="80" customFormat="1" x14ac:dyDescent="0.25">
      <c r="A72" s="12"/>
      <c r="B72" s="12">
        <v>3299</v>
      </c>
      <c r="C72" s="17" t="s">
        <v>103</v>
      </c>
      <c r="D72" s="8">
        <v>4275.3900000000003</v>
      </c>
      <c r="E72" s="9">
        <v>2000</v>
      </c>
      <c r="F72" s="9">
        <v>2500</v>
      </c>
      <c r="G72" s="9"/>
      <c r="H72" s="9"/>
    </row>
    <row r="73" spans="1:8" x14ac:dyDescent="0.25">
      <c r="A73" s="81"/>
      <c r="B73" s="81">
        <v>34</v>
      </c>
      <c r="C73" s="81" t="s">
        <v>105</v>
      </c>
      <c r="D73" s="82">
        <f>SUM(D74)</f>
        <v>1049.3</v>
      </c>
      <c r="E73" s="83">
        <v>1000</v>
      </c>
      <c r="F73" s="83">
        <v>1200</v>
      </c>
      <c r="G73" s="83">
        <v>1300</v>
      </c>
      <c r="H73" s="83">
        <v>1400</v>
      </c>
    </row>
    <row r="74" spans="1:8" s="80" customFormat="1" x14ac:dyDescent="0.25">
      <c r="A74" s="12"/>
      <c r="B74" s="12">
        <v>3431</v>
      </c>
      <c r="C74" s="12" t="s">
        <v>126</v>
      </c>
      <c r="D74" s="8">
        <v>1049.3</v>
      </c>
      <c r="E74" s="9">
        <v>1000</v>
      </c>
      <c r="F74" s="9">
        <v>1200</v>
      </c>
      <c r="G74" s="9"/>
      <c r="H74" s="9"/>
    </row>
    <row r="75" spans="1:8" x14ac:dyDescent="0.25">
      <c r="A75" s="81"/>
      <c r="B75" s="81">
        <v>37</v>
      </c>
      <c r="C75" s="81" t="s">
        <v>133</v>
      </c>
      <c r="D75" s="82">
        <f>SUM(D76)</f>
        <v>471.7</v>
      </c>
      <c r="E75" s="83"/>
      <c r="F75" s="83">
        <v>700</v>
      </c>
      <c r="G75" s="83">
        <v>700</v>
      </c>
      <c r="H75" s="83">
        <v>700</v>
      </c>
    </row>
    <row r="76" spans="1:8" x14ac:dyDescent="0.25">
      <c r="A76" s="12"/>
      <c r="B76" s="12">
        <v>3722</v>
      </c>
      <c r="C76" s="12" t="s">
        <v>133</v>
      </c>
      <c r="D76" s="8">
        <v>471.7</v>
      </c>
      <c r="E76" s="9"/>
      <c r="F76" s="9">
        <v>700</v>
      </c>
      <c r="G76" s="9"/>
      <c r="H76" s="9"/>
    </row>
    <row r="77" spans="1:8" x14ac:dyDescent="0.25">
      <c r="A77" s="81"/>
      <c r="B77" s="81">
        <v>38</v>
      </c>
      <c r="C77" s="81" t="s">
        <v>132</v>
      </c>
      <c r="D77" s="82">
        <f>SUM(D78)</f>
        <v>834.69</v>
      </c>
      <c r="E77" s="83"/>
      <c r="F77" s="83">
        <v>400</v>
      </c>
      <c r="G77" s="83">
        <v>500</v>
      </c>
      <c r="H77" s="83">
        <v>500</v>
      </c>
    </row>
    <row r="78" spans="1:8" x14ac:dyDescent="0.25">
      <c r="A78" s="12"/>
      <c r="B78" s="12">
        <v>3811</v>
      </c>
      <c r="C78" s="12" t="s">
        <v>134</v>
      </c>
      <c r="D78" s="8">
        <v>834.69</v>
      </c>
      <c r="E78" s="9"/>
      <c r="F78" s="9">
        <v>400</v>
      </c>
      <c r="G78" s="9"/>
      <c r="H78" s="9"/>
    </row>
    <row r="79" spans="1:8" ht="25.5" x14ac:dyDescent="0.25">
      <c r="A79" s="14">
        <v>4</v>
      </c>
      <c r="B79" s="15"/>
      <c r="C79" s="25" t="s">
        <v>12</v>
      </c>
      <c r="D79" s="8">
        <v>24799.75</v>
      </c>
      <c r="E79" s="9">
        <v>26950</v>
      </c>
      <c r="F79" s="9"/>
      <c r="G79" s="9"/>
      <c r="H79" s="9"/>
    </row>
    <row r="80" spans="1:8" s="80" customFormat="1" ht="38.25" x14ac:dyDescent="0.25">
      <c r="A80" s="87"/>
      <c r="B80" s="88">
        <v>42</v>
      </c>
      <c r="C80" s="89" t="s">
        <v>33</v>
      </c>
      <c r="D80" s="90">
        <f>SUM(D81:D88)</f>
        <v>24799.739999999998</v>
      </c>
      <c r="E80" s="91">
        <f>SUM(E81:E88)</f>
        <v>15000</v>
      </c>
      <c r="F80" s="91">
        <f>SUM(F81:F88)</f>
        <v>16000</v>
      </c>
      <c r="G80" s="91">
        <v>16500</v>
      </c>
      <c r="H80" s="91">
        <v>17000</v>
      </c>
    </row>
    <row r="81" spans="1:8" s="80" customFormat="1" x14ac:dyDescent="0.25">
      <c r="A81" s="17"/>
      <c r="B81" s="86">
        <v>4212</v>
      </c>
      <c r="C81" s="26" t="s">
        <v>141</v>
      </c>
      <c r="D81" s="8">
        <v>4416.68</v>
      </c>
      <c r="E81" s="9">
        <v>1000</v>
      </c>
      <c r="F81" s="9">
        <v>1000</v>
      </c>
      <c r="G81" s="9"/>
      <c r="H81" s="9"/>
    </row>
    <row r="82" spans="1:8" s="80" customFormat="1" x14ac:dyDescent="0.25">
      <c r="A82" s="17"/>
      <c r="B82" s="86">
        <v>4221</v>
      </c>
      <c r="C82" s="26" t="s">
        <v>107</v>
      </c>
      <c r="D82" s="8">
        <v>15664.99</v>
      </c>
      <c r="E82" s="9">
        <v>9000</v>
      </c>
      <c r="F82" s="9">
        <v>10000</v>
      </c>
      <c r="G82" s="9"/>
      <c r="H82" s="9"/>
    </row>
    <row r="83" spans="1:8" s="80" customFormat="1" x14ac:dyDescent="0.25">
      <c r="A83" s="17"/>
      <c r="B83" s="86">
        <v>4222</v>
      </c>
      <c r="C83" s="26" t="s">
        <v>142</v>
      </c>
      <c r="D83" s="8">
        <v>318.39999999999998</v>
      </c>
      <c r="E83" s="9">
        <v>500</v>
      </c>
      <c r="F83" s="9">
        <v>500</v>
      </c>
      <c r="G83" s="9"/>
      <c r="H83" s="9"/>
    </row>
    <row r="84" spans="1:8" s="80" customFormat="1" ht="25.5" x14ac:dyDescent="0.25">
      <c r="A84" s="17"/>
      <c r="B84" s="86">
        <v>4223</v>
      </c>
      <c r="C84" s="26" t="s">
        <v>108</v>
      </c>
      <c r="D84" s="8">
        <v>149.96</v>
      </c>
      <c r="E84" s="9">
        <v>500</v>
      </c>
      <c r="F84" s="9"/>
      <c r="G84" s="9"/>
      <c r="H84" s="9"/>
    </row>
    <row r="85" spans="1:8" s="80" customFormat="1" x14ac:dyDescent="0.25">
      <c r="A85" s="17"/>
      <c r="B85" s="86">
        <v>4225</v>
      </c>
      <c r="C85" s="26" t="s">
        <v>140</v>
      </c>
      <c r="D85" s="8"/>
      <c r="E85" s="9">
        <v>500</v>
      </c>
      <c r="F85" s="9">
        <v>500</v>
      </c>
      <c r="G85" s="9"/>
      <c r="H85" s="9"/>
    </row>
    <row r="86" spans="1:8" s="80" customFormat="1" x14ac:dyDescent="0.25">
      <c r="A86" s="17"/>
      <c r="B86" s="86">
        <v>4226</v>
      </c>
      <c r="C86" s="26" t="s">
        <v>109</v>
      </c>
      <c r="D86" s="8"/>
      <c r="E86" s="9">
        <v>500</v>
      </c>
      <c r="F86" s="9">
        <v>500</v>
      </c>
      <c r="G86" s="9"/>
      <c r="H86" s="9"/>
    </row>
    <row r="87" spans="1:8" s="80" customFormat="1" ht="30.75" customHeight="1" x14ac:dyDescent="0.25">
      <c r="A87" s="17"/>
      <c r="B87" s="86">
        <v>4227</v>
      </c>
      <c r="C87" s="26" t="s">
        <v>110</v>
      </c>
      <c r="D87" s="8">
        <v>544.16</v>
      </c>
      <c r="E87" s="9">
        <v>1000</v>
      </c>
      <c r="F87" s="9">
        <v>500</v>
      </c>
      <c r="G87" s="9"/>
      <c r="H87" s="9"/>
    </row>
    <row r="88" spans="1:8" s="80" customFormat="1" ht="30.75" customHeight="1" x14ac:dyDescent="0.25">
      <c r="A88" s="17"/>
      <c r="B88" s="86">
        <v>4241</v>
      </c>
      <c r="C88" s="26" t="s">
        <v>111</v>
      </c>
      <c r="D88" s="8">
        <v>3705.55</v>
      </c>
      <c r="E88" s="9">
        <v>2000</v>
      </c>
      <c r="F88" s="9">
        <v>3000</v>
      </c>
      <c r="G88" s="9"/>
      <c r="H88" s="9"/>
    </row>
    <row r="89" spans="1:8" s="80" customFormat="1" x14ac:dyDescent="0.25">
      <c r="A89" s="87"/>
      <c r="B89" s="88">
        <v>45</v>
      </c>
      <c r="C89" s="89" t="s">
        <v>113</v>
      </c>
      <c r="D89" s="90"/>
      <c r="E89" s="91">
        <v>11950</v>
      </c>
      <c r="F89" s="91"/>
      <c r="G89" s="91"/>
      <c r="H89" s="91"/>
    </row>
    <row r="92" spans="1:8" x14ac:dyDescent="0.25">
      <c r="C92" t="s">
        <v>180</v>
      </c>
      <c r="G92" t="s">
        <v>178</v>
      </c>
    </row>
    <row r="93" spans="1:8" x14ac:dyDescent="0.25">
      <c r="C93" t="s">
        <v>185</v>
      </c>
      <c r="G93" t="s">
        <v>179</v>
      </c>
    </row>
  </sheetData>
  <mergeCells count="5">
    <mergeCell ref="A31:H31"/>
    <mergeCell ref="A1:H1"/>
    <mergeCell ref="A3:H3"/>
    <mergeCell ref="A5:H5"/>
    <mergeCell ref="A7:H7"/>
  </mergeCells>
  <pageMargins left="0.7" right="0.7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topLeftCell="A4" workbookViewId="0">
      <selection activeCell="B43" sqref="B4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13" t="s">
        <v>35</v>
      </c>
      <c r="B1" s="113"/>
      <c r="C1" s="113"/>
      <c r="D1" s="113"/>
      <c r="E1" s="113"/>
      <c r="F1" s="113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13" t="s">
        <v>18</v>
      </c>
      <c r="B3" s="113"/>
      <c r="C3" s="113"/>
      <c r="D3" s="113"/>
      <c r="E3" s="113"/>
      <c r="F3" s="113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113" t="s">
        <v>4</v>
      </c>
      <c r="B5" s="113"/>
      <c r="C5" s="113"/>
      <c r="D5" s="113"/>
      <c r="E5" s="113"/>
      <c r="F5" s="113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113" t="s">
        <v>54</v>
      </c>
      <c r="B7" s="113"/>
      <c r="C7" s="113"/>
      <c r="D7" s="113"/>
      <c r="E7" s="113"/>
      <c r="F7" s="113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56</v>
      </c>
      <c r="B9" s="19" t="s">
        <v>38</v>
      </c>
      <c r="C9" s="20" t="s">
        <v>39</v>
      </c>
      <c r="D9" s="20" t="s">
        <v>36</v>
      </c>
      <c r="E9" s="20" t="s">
        <v>29</v>
      </c>
      <c r="F9" s="20" t="s">
        <v>37</v>
      </c>
    </row>
    <row r="10" spans="1:6" x14ac:dyDescent="0.25">
      <c r="A10" s="39" t="s">
        <v>0</v>
      </c>
      <c r="B10" s="106">
        <f>SUM(B12:B21)</f>
        <v>898267</v>
      </c>
      <c r="C10" s="107">
        <f>SUM(C12:C21)</f>
        <v>1030960</v>
      </c>
      <c r="D10" s="107">
        <f>SUM(D12:D21)</f>
        <v>1072000</v>
      </c>
      <c r="E10" s="107">
        <f>SUM(E12:E21)</f>
        <v>1080000</v>
      </c>
      <c r="F10" s="107">
        <f>SUM(F12:F21)</f>
        <v>1090000</v>
      </c>
    </row>
    <row r="11" spans="1:6" x14ac:dyDescent="0.25">
      <c r="A11" s="25" t="s">
        <v>61</v>
      </c>
      <c r="B11" s="37"/>
      <c r="C11" s="37"/>
      <c r="D11" s="37"/>
      <c r="E11" s="37"/>
      <c r="F11" s="37"/>
    </row>
    <row r="12" spans="1:6" x14ac:dyDescent="0.25">
      <c r="A12" s="13" t="s">
        <v>62</v>
      </c>
      <c r="B12" s="9">
        <v>1274</v>
      </c>
      <c r="C12" s="9">
        <v>1274</v>
      </c>
      <c r="D12" s="9">
        <v>672</v>
      </c>
      <c r="E12" s="9">
        <v>980</v>
      </c>
      <c r="F12" s="9">
        <v>980</v>
      </c>
    </row>
    <row r="13" spans="1:6" x14ac:dyDescent="0.25">
      <c r="A13" s="104" t="s">
        <v>63</v>
      </c>
      <c r="B13" s="9"/>
      <c r="C13" s="9"/>
      <c r="D13" s="9"/>
      <c r="E13" s="9"/>
      <c r="F13" s="9"/>
    </row>
    <row r="14" spans="1:6" x14ac:dyDescent="0.25">
      <c r="A14" s="13" t="s">
        <v>171</v>
      </c>
      <c r="B14" s="9"/>
      <c r="C14" s="9">
        <v>200</v>
      </c>
      <c r="D14" s="9">
        <v>200</v>
      </c>
      <c r="E14" s="9">
        <v>200</v>
      </c>
      <c r="F14" s="9">
        <v>200</v>
      </c>
    </row>
    <row r="15" spans="1:6" ht="25.5" x14ac:dyDescent="0.25">
      <c r="A15" s="11" t="s">
        <v>59</v>
      </c>
      <c r="B15" s="8"/>
      <c r="C15" s="9"/>
      <c r="D15" s="9"/>
      <c r="E15" s="9"/>
      <c r="F15" s="9"/>
    </row>
    <row r="16" spans="1:6" ht="25.5" x14ac:dyDescent="0.25">
      <c r="A16" s="18" t="s">
        <v>60</v>
      </c>
      <c r="B16" s="8">
        <v>43239</v>
      </c>
      <c r="C16" s="9">
        <v>40192</v>
      </c>
      <c r="D16" s="9">
        <v>42000</v>
      </c>
      <c r="E16" s="9">
        <v>43000</v>
      </c>
      <c r="F16" s="9">
        <v>44000</v>
      </c>
    </row>
    <row r="17" spans="1:6" x14ac:dyDescent="0.25">
      <c r="A17" s="18" t="s">
        <v>172</v>
      </c>
      <c r="B17" s="8">
        <v>48844</v>
      </c>
      <c r="C17" s="9">
        <v>50700</v>
      </c>
      <c r="D17" s="9">
        <v>57000</v>
      </c>
      <c r="E17" s="9">
        <v>56500</v>
      </c>
      <c r="F17" s="9">
        <v>58000</v>
      </c>
    </row>
    <row r="18" spans="1:6" x14ac:dyDescent="0.25">
      <c r="A18" s="39" t="s">
        <v>57</v>
      </c>
      <c r="B18" s="8"/>
      <c r="C18" s="9"/>
      <c r="D18" s="9"/>
      <c r="E18" s="9"/>
      <c r="F18" s="10"/>
    </row>
    <row r="19" spans="1:6" x14ac:dyDescent="0.25">
      <c r="A19" s="105" t="s">
        <v>173</v>
      </c>
      <c r="B19" s="8">
        <v>8625</v>
      </c>
      <c r="C19" s="9"/>
      <c r="D19" s="9">
        <v>2000</v>
      </c>
      <c r="E19" s="9">
        <v>2000</v>
      </c>
      <c r="F19" s="10">
        <v>2000</v>
      </c>
    </row>
    <row r="20" spans="1:6" x14ac:dyDescent="0.25">
      <c r="A20" s="13" t="s">
        <v>58</v>
      </c>
      <c r="B20" s="8">
        <v>788284</v>
      </c>
      <c r="C20" s="9">
        <v>937361</v>
      </c>
      <c r="D20" s="9">
        <v>968628</v>
      </c>
      <c r="E20" s="9">
        <v>975770</v>
      </c>
      <c r="F20" s="10">
        <v>983220</v>
      </c>
    </row>
    <row r="21" spans="1:6" x14ac:dyDescent="0.25">
      <c r="A21" s="13" t="s">
        <v>174</v>
      </c>
      <c r="B21" s="8">
        <v>8001</v>
      </c>
      <c r="C21" s="9">
        <v>1233</v>
      </c>
      <c r="D21" s="9">
        <v>1500</v>
      </c>
      <c r="E21" s="9">
        <v>1550</v>
      </c>
      <c r="F21" s="10">
        <v>1600</v>
      </c>
    </row>
    <row r="24" spans="1:6" ht="15.75" customHeight="1" x14ac:dyDescent="0.25">
      <c r="A24" s="113" t="s">
        <v>55</v>
      </c>
      <c r="B24" s="113"/>
      <c r="C24" s="113"/>
      <c r="D24" s="113"/>
      <c r="E24" s="113"/>
      <c r="F24" s="113"/>
    </row>
    <row r="25" spans="1:6" ht="18" x14ac:dyDescent="0.25">
      <c r="A25" s="24"/>
      <c r="B25" s="24"/>
      <c r="C25" s="24"/>
      <c r="D25" s="24"/>
      <c r="E25" s="5"/>
      <c r="F25" s="5"/>
    </row>
    <row r="26" spans="1:6" ht="25.5" x14ac:dyDescent="0.25">
      <c r="A26" s="20" t="s">
        <v>56</v>
      </c>
      <c r="B26" s="19" t="s">
        <v>38</v>
      </c>
      <c r="C26" s="20" t="s">
        <v>39</v>
      </c>
      <c r="D26" s="20" t="s">
        <v>36</v>
      </c>
      <c r="E26" s="20" t="s">
        <v>29</v>
      </c>
      <c r="F26" s="20" t="s">
        <v>37</v>
      </c>
    </row>
    <row r="27" spans="1:6" x14ac:dyDescent="0.25">
      <c r="A27" s="39" t="s">
        <v>1</v>
      </c>
      <c r="B27" s="106">
        <f>SUM(B29+B31+B33+B34+B36+B37+B39)</f>
        <v>914792.13</v>
      </c>
      <c r="C27" s="107">
        <f>SUM(C29:C39)</f>
        <v>1022950.16</v>
      </c>
      <c r="D27" s="107">
        <f>SUM(D29:D39)</f>
        <v>1071300</v>
      </c>
      <c r="E27" s="107">
        <f>SUM(E29:E39)</f>
        <v>1079000</v>
      </c>
      <c r="F27" s="107">
        <f>SUM(F29:F39)</f>
        <v>1086600</v>
      </c>
    </row>
    <row r="28" spans="1:6" ht="15.75" customHeight="1" x14ac:dyDescent="0.25">
      <c r="A28" s="25" t="s">
        <v>61</v>
      </c>
      <c r="B28" s="8"/>
      <c r="C28" s="9"/>
      <c r="D28" s="9"/>
      <c r="E28" s="9"/>
      <c r="F28" s="9"/>
    </row>
    <row r="29" spans="1:6" x14ac:dyDescent="0.25">
      <c r="A29" s="13" t="s">
        <v>62</v>
      </c>
      <c r="B29" s="8">
        <v>1274.1300000000001</v>
      </c>
      <c r="C29" s="9">
        <v>1274.1600000000001</v>
      </c>
      <c r="D29" s="9">
        <v>672</v>
      </c>
      <c r="E29" s="9">
        <v>980</v>
      </c>
      <c r="F29" s="9">
        <v>980</v>
      </c>
    </row>
    <row r="30" spans="1:6" x14ac:dyDescent="0.25">
      <c r="A30" s="104" t="s">
        <v>63</v>
      </c>
      <c r="B30" s="8"/>
      <c r="C30" s="9"/>
      <c r="D30" s="9"/>
      <c r="E30" s="9"/>
      <c r="F30" s="9"/>
    </row>
    <row r="31" spans="1:6" x14ac:dyDescent="0.25">
      <c r="A31" s="13" t="s">
        <v>166</v>
      </c>
      <c r="B31" s="8"/>
      <c r="C31" s="9">
        <v>30</v>
      </c>
      <c r="D31" s="9">
        <v>200</v>
      </c>
      <c r="E31" s="9">
        <v>200</v>
      </c>
      <c r="F31" s="9">
        <v>200</v>
      </c>
    </row>
    <row r="32" spans="1:6" x14ac:dyDescent="0.25">
      <c r="A32" s="104" t="s">
        <v>59</v>
      </c>
      <c r="B32" s="8"/>
      <c r="C32" s="9"/>
      <c r="D32" s="9"/>
      <c r="E32" s="9"/>
      <c r="F32" s="9"/>
    </row>
    <row r="33" spans="1:6" x14ac:dyDescent="0.25">
      <c r="A33" s="13" t="s">
        <v>167</v>
      </c>
      <c r="B33" s="8">
        <v>45321</v>
      </c>
      <c r="C33" s="9">
        <v>33000</v>
      </c>
      <c r="D33" s="9">
        <v>42000</v>
      </c>
      <c r="E33" s="9">
        <v>43000</v>
      </c>
      <c r="F33" s="9">
        <v>43500</v>
      </c>
    </row>
    <row r="34" spans="1:6" x14ac:dyDescent="0.25">
      <c r="A34" s="13" t="s">
        <v>168</v>
      </c>
      <c r="B34" s="8">
        <v>62989</v>
      </c>
      <c r="C34" s="9">
        <v>60960</v>
      </c>
      <c r="D34" s="9">
        <v>56300</v>
      </c>
      <c r="E34" s="9">
        <v>55500</v>
      </c>
      <c r="F34" s="9">
        <v>55100</v>
      </c>
    </row>
    <row r="35" spans="1:6" x14ac:dyDescent="0.25">
      <c r="A35" s="104" t="s">
        <v>57</v>
      </c>
      <c r="B35" s="8"/>
      <c r="C35" s="9"/>
      <c r="D35" s="9"/>
      <c r="E35" s="9"/>
      <c r="F35" s="9"/>
    </row>
    <row r="36" spans="1:6" x14ac:dyDescent="0.25">
      <c r="A36" s="13" t="s">
        <v>169</v>
      </c>
      <c r="B36" s="8">
        <v>9078</v>
      </c>
      <c r="C36" s="9"/>
      <c r="D36" s="9">
        <v>2000</v>
      </c>
      <c r="E36" s="9">
        <v>2000</v>
      </c>
      <c r="F36" s="9">
        <v>2000</v>
      </c>
    </row>
    <row r="37" spans="1:6" x14ac:dyDescent="0.25">
      <c r="A37" s="13" t="s">
        <v>170</v>
      </c>
      <c r="B37" s="8">
        <v>788129</v>
      </c>
      <c r="C37" s="9">
        <v>926686</v>
      </c>
      <c r="D37" s="9">
        <v>968628</v>
      </c>
      <c r="E37" s="9">
        <v>975770</v>
      </c>
      <c r="F37" s="9">
        <v>983220</v>
      </c>
    </row>
    <row r="38" spans="1:6" x14ac:dyDescent="0.25">
      <c r="A38" s="12" t="s">
        <v>32</v>
      </c>
      <c r="B38" s="8"/>
      <c r="C38" s="9"/>
      <c r="D38" s="9"/>
      <c r="E38" s="9"/>
      <c r="F38" s="9"/>
    </row>
    <row r="39" spans="1:6" x14ac:dyDescent="0.25">
      <c r="A39" s="13" t="s">
        <v>174</v>
      </c>
      <c r="B39" s="8">
        <v>8001</v>
      </c>
      <c r="C39" s="9">
        <v>1000</v>
      </c>
      <c r="D39" s="9">
        <v>1500</v>
      </c>
      <c r="E39" s="9">
        <v>1550</v>
      </c>
      <c r="F39" s="10">
        <v>1600</v>
      </c>
    </row>
    <row r="42" spans="1:6" x14ac:dyDescent="0.25">
      <c r="B42" t="s">
        <v>180</v>
      </c>
      <c r="E42" t="s">
        <v>178</v>
      </c>
    </row>
    <row r="43" spans="1:6" x14ac:dyDescent="0.25">
      <c r="B43" t="s">
        <v>185</v>
      </c>
      <c r="E43" t="s">
        <v>179</v>
      </c>
    </row>
  </sheetData>
  <mergeCells count="5">
    <mergeCell ref="A1:F1"/>
    <mergeCell ref="A3:F3"/>
    <mergeCell ref="A5:F5"/>
    <mergeCell ref="A7:F7"/>
    <mergeCell ref="A24:F24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8"/>
  <sheetViews>
    <sheetView workbookViewId="0">
      <selection activeCell="A18" sqref="A1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13" t="s">
        <v>181</v>
      </c>
      <c r="B1" s="113"/>
      <c r="C1" s="113"/>
      <c r="D1" s="113"/>
      <c r="E1" s="113"/>
      <c r="F1" s="11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13" t="s">
        <v>18</v>
      </c>
      <c r="B3" s="113"/>
      <c r="C3" s="113"/>
      <c r="D3" s="113"/>
      <c r="E3" s="114"/>
      <c r="F3" s="11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13" t="s">
        <v>4</v>
      </c>
      <c r="B5" s="115"/>
      <c r="C5" s="115"/>
      <c r="D5" s="115"/>
      <c r="E5" s="115"/>
      <c r="F5" s="11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13" t="s">
        <v>13</v>
      </c>
      <c r="B7" s="134"/>
      <c r="C7" s="134"/>
      <c r="D7" s="134"/>
      <c r="E7" s="134"/>
      <c r="F7" s="13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56</v>
      </c>
      <c r="B9" s="19" t="s">
        <v>38</v>
      </c>
      <c r="C9" s="20" t="s">
        <v>39</v>
      </c>
      <c r="D9" s="20" t="s">
        <v>36</v>
      </c>
      <c r="E9" s="20" t="s">
        <v>29</v>
      </c>
      <c r="F9" s="20" t="s">
        <v>37</v>
      </c>
    </row>
    <row r="10" spans="1:6" ht="15.75" customHeight="1" x14ac:dyDescent="0.25">
      <c r="A10" s="11" t="s">
        <v>14</v>
      </c>
      <c r="B10" s="8">
        <f>SUM(B12:B13)</f>
        <v>914792</v>
      </c>
      <c r="C10" s="9">
        <f>SUM(C12:C13)</f>
        <v>1022950</v>
      </c>
      <c r="D10" s="9">
        <f>SUM(D12:D13)</f>
        <v>1071300</v>
      </c>
      <c r="E10" s="9">
        <f>SUM(E12:E13)</f>
        <v>1079000</v>
      </c>
      <c r="F10" s="9">
        <f>SUM(F12:F13)</f>
        <v>1086600</v>
      </c>
    </row>
    <row r="11" spans="1:6" ht="15.75" customHeight="1" x14ac:dyDescent="0.25">
      <c r="A11" s="11" t="s">
        <v>175</v>
      </c>
      <c r="B11" s="8"/>
      <c r="C11" s="9"/>
      <c r="D11" s="9"/>
      <c r="E11" s="9"/>
      <c r="F11" s="9"/>
    </row>
    <row r="12" spans="1:6" x14ac:dyDescent="0.25">
      <c r="A12" s="18" t="s">
        <v>176</v>
      </c>
      <c r="B12" s="8">
        <v>882848.65</v>
      </c>
      <c r="C12" s="9">
        <v>990950</v>
      </c>
      <c r="D12" s="9">
        <v>1036300</v>
      </c>
      <c r="E12" s="9">
        <v>1042000</v>
      </c>
      <c r="F12" s="9">
        <v>1048600</v>
      </c>
    </row>
    <row r="13" spans="1:6" x14ac:dyDescent="0.25">
      <c r="A13" s="103" t="s">
        <v>177</v>
      </c>
      <c r="B13" s="8">
        <v>31943.35</v>
      </c>
      <c r="C13" s="9">
        <v>32000</v>
      </c>
      <c r="D13" s="9">
        <v>35000</v>
      </c>
      <c r="E13" s="9">
        <v>37000</v>
      </c>
      <c r="F13" s="9">
        <v>38000</v>
      </c>
    </row>
    <row r="17" spans="1:5" x14ac:dyDescent="0.25">
      <c r="A17" t="s">
        <v>180</v>
      </c>
      <c r="E17" t="s">
        <v>178</v>
      </c>
    </row>
    <row r="18" spans="1:5" x14ac:dyDescent="0.25">
      <c r="A18" t="s">
        <v>185</v>
      </c>
      <c r="E18" t="s">
        <v>179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13" t="s">
        <v>35</v>
      </c>
      <c r="B1" s="113"/>
      <c r="C1" s="113"/>
      <c r="D1" s="113"/>
      <c r="E1" s="113"/>
      <c r="F1" s="113"/>
      <c r="G1" s="113"/>
      <c r="H1" s="11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13" t="s">
        <v>18</v>
      </c>
      <c r="B3" s="113"/>
      <c r="C3" s="113"/>
      <c r="D3" s="113"/>
      <c r="E3" s="113"/>
      <c r="F3" s="113"/>
      <c r="G3" s="113"/>
      <c r="H3" s="113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13" t="s">
        <v>65</v>
      </c>
      <c r="B5" s="113"/>
      <c r="C5" s="113"/>
      <c r="D5" s="113"/>
      <c r="E5" s="113"/>
      <c r="F5" s="113"/>
      <c r="G5" s="113"/>
      <c r="H5" s="11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34</v>
      </c>
      <c r="D7" s="19" t="s">
        <v>38</v>
      </c>
      <c r="E7" s="20" t="s">
        <v>39</v>
      </c>
      <c r="F7" s="20" t="s">
        <v>36</v>
      </c>
      <c r="G7" s="20" t="s">
        <v>29</v>
      </c>
      <c r="H7" s="20" t="s">
        <v>37</v>
      </c>
    </row>
    <row r="8" spans="1:8" x14ac:dyDescent="0.25">
      <c r="A8" s="37"/>
      <c r="B8" s="38"/>
      <c r="C8" s="36" t="s">
        <v>67</v>
      </c>
      <c r="D8" s="38"/>
      <c r="E8" s="37"/>
      <c r="F8" s="37"/>
      <c r="G8" s="37"/>
      <c r="H8" s="37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0"/>
      <c r="D11" s="8"/>
      <c r="E11" s="9"/>
      <c r="F11" s="9"/>
      <c r="G11" s="9"/>
      <c r="H11" s="9"/>
    </row>
    <row r="12" spans="1:8" x14ac:dyDescent="0.25">
      <c r="A12" s="11"/>
      <c r="B12" s="16"/>
      <c r="C12" s="36" t="s">
        <v>70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B32" sqref="B3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13" t="s">
        <v>35</v>
      </c>
      <c r="B1" s="113"/>
      <c r="C1" s="113"/>
      <c r="D1" s="113"/>
      <c r="E1" s="113"/>
      <c r="F1" s="113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13" t="s">
        <v>18</v>
      </c>
      <c r="B3" s="113"/>
      <c r="C3" s="113"/>
      <c r="D3" s="113"/>
      <c r="E3" s="113"/>
      <c r="F3" s="113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113" t="s">
        <v>66</v>
      </c>
      <c r="B5" s="113"/>
      <c r="C5" s="113"/>
      <c r="D5" s="113"/>
      <c r="E5" s="113"/>
      <c r="F5" s="113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56</v>
      </c>
      <c r="B7" s="19" t="s">
        <v>38</v>
      </c>
      <c r="C7" s="20" t="s">
        <v>39</v>
      </c>
      <c r="D7" s="20" t="s">
        <v>36</v>
      </c>
      <c r="E7" s="20" t="s">
        <v>29</v>
      </c>
      <c r="F7" s="20" t="s">
        <v>37</v>
      </c>
    </row>
    <row r="8" spans="1:6" x14ac:dyDescent="0.25">
      <c r="A8" s="11" t="s">
        <v>67</v>
      </c>
      <c r="B8" s="8"/>
      <c r="C8" s="9"/>
      <c r="D8" s="9"/>
      <c r="E8" s="9"/>
      <c r="F8" s="9"/>
    </row>
    <row r="9" spans="1:6" ht="25.5" x14ac:dyDescent="0.25">
      <c r="A9" s="11" t="s">
        <v>68</v>
      </c>
      <c r="B9" s="8"/>
      <c r="C9" s="9"/>
      <c r="D9" s="9"/>
      <c r="E9" s="9"/>
      <c r="F9" s="9"/>
    </row>
    <row r="10" spans="1:6" ht="25.5" x14ac:dyDescent="0.25">
      <c r="A10" s="18" t="s">
        <v>69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70</v>
      </c>
      <c r="B12" s="8"/>
      <c r="C12" s="9"/>
      <c r="D12" s="9"/>
      <c r="E12" s="9"/>
      <c r="F12" s="9"/>
    </row>
    <row r="13" spans="1:6" x14ac:dyDescent="0.25">
      <c r="A13" s="25" t="s">
        <v>61</v>
      </c>
      <c r="B13" s="8"/>
      <c r="C13" s="9"/>
      <c r="D13" s="9"/>
      <c r="E13" s="9"/>
      <c r="F13" s="9"/>
    </row>
    <row r="14" spans="1:6" x14ac:dyDescent="0.25">
      <c r="A14" s="13" t="s">
        <v>62</v>
      </c>
      <c r="B14" s="8"/>
      <c r="C14" s="9"/>
      <c r="D14" s="9"/>
      <c r="E14" s="9"/>
      <c r="F14" s="10"/>
    </row>
    <row r="15" spans="1:6" x14ac:dyDescent="0.25">
      <c r="A15" s="25" t="s">
        <v>63</v>
      </c>
      <c r="B15" s="8"/>
      <c r="C15" s="9"/>
      <c r="D15" s="9"/>
      <c r="E15" s="9"/>
      <c r="F15" s="10"/>
    </row>
    <row r="16" spans="1:6" x14ac:dyDescent="0.25">
      <c r="A16" s="13" t="s">
        <v>64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1"/>
  <sheetViews>
    <sheetView topLeftCell="A52" workbookViewId="0">
      <selection activeCell="D64" sqref="D6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13" t="s">
        <v>181</v>
      </c>
      <c r="B1" s="113"/>
      <c r="C1" s="113"/>
      <c r="D1" s="113"/>
      <c r="E1" s="113"/>
      <c r="F1" s="113"/>
      <c r="G1" s="113"/>
      <c r="H1" s="113"/>
      <c r="I1" s="113"/>
    </row>
    <row r="2" spans="1:9" ht="18" x14ac:dyDescent="0.25">
      <c r="A2" s="24"/>
      <c r="B2" s="24"/>
      <c r="C2" s="24"/>
      <c r="D2" s="24"/>
      <c r="E2" s="24"/>
      <c r="F2" s="24"/>
      <c r="G2" s="24"/>
      <c r="H2" s="5"/>
      <c r="I2" s="5"/>
    </row>
    <row r="3" spans="1:9" ht="18" customHeight="1" x14ac:dyDescent="0.25">
      <c r="A3" s="113" t="s">
        <v>17</v>
      </c>
      <c r="B3" s="115"/>
      <c r="C3" s="115"/>
      <c r="D3" s="115"/>
      <c r="E3" s="115"/>
      <c r="F3" s="115"/>
      <c r="G3" s="115"/>
      <c r="H3" s="115"/>
      <c r="I3" s="115"/>
    </row>
    <row r="4" spans="1:9" ht="18" x14ac:dyDescent="0.25">
      <c r="A4" s="24"/>
      <c r="B4" s="24"/>
      <c r="C4" s="24"/>
      <c r="D4" s="24"/>
      <c r="E4" s="24"/>
      <c r="F4" s="24"/>
      <c r="G4" s="24"/>
      <c r="H4" s="5"/>
      <c r="I4" s="5"/>
    </row>
    <row r="5" spans="1:9" ht="25.5" x14ac:dyDescent="0.25">
      <c r="A5" s="154" t="s">
        <v>19</v>
      </c>
      <c r="B5" s="155"/>
      <c r="C5" s="156"/>
      <c r="D5" s="19" t="s">
        <v>20</v>
      </c>
      <c r="E5" s="19" t="s">
        <v>38</v>
      </c>
      <c r="F5" s="20" t="s">
        <v>39</v>
      </c>
      <c r="G5" s="20" t="s">
        <v>36</v>
      </c>
      <c r="H5" s="20" t="s">
        <v>29</v>
      </c>
      <c r="I5" s="20" t="s">
        <v>37</v>
      </c>
    </row>
    <row r="6" spans="1:9" ht="15" customHeight="1" x14ac:dyDescent="0.25">
      <c r="A6" s="135" t="s">
        <v>144</v>
      </c>
      <c r="B6" s="136"/>
      <c r="C6" s="137"/>
      <c r="D6" s="62" t="s">
        <v>145</v>
      </c>
      <c r="E6" s="8"/>
      <c r="F6" s="9"/>
      <c r="G6" s="9"/>
      <c r="H6" s="9"/>
      <c r="I6" s="9"/>
    </row>
    <row r="7" spans="1:9" ht="15" customHeight="1" x14ac:dyDescent="0.25">
      <c r="A7" s="135" t="s">
        <v>146</v>
      </c>
      <c r="B7" s="136"/>
      <c r="C7" s="137"/>
      <c r="D7" s="62" t="s">
        <v>147</v>
      </c>
      <c r="E7" s="8"/>
      <c r="F7" s="9"/>
      <c r="G7" s="9"/>
      <c r="H7" s="9"/>
      <c r="I7" s="9"/>
    </row>
    <row r="8" spans="1:9" ht="15" customHeight="1" x14ac:dyDescent="0.25">
      <c r="A8" s="138" t="s">
        <v>148</v>
      </c>
      <c r="B8" s="139"/>
      <c r="C8" s="140"/>
      <c r="D8" s="65" t="s">
        <v>149</v>
      </c>
      <c r="E8" s="8"/>
      <c r="F8" s="9"/>
      <c r="G8" s="9"/>
      <c r="H8" s="9"/>
      <c r="I8" s="10"/>
    </row>
    <row r="9" spans="1:9" x14ac:dyDescent="0.25">
      <c r="A9" s="141">
        <v>3</v>
      </c>
      <c r="B9" s="142"/>
      <c r="C9" s="143"/>
      <c r="D9" s="67" t="s">
        <v>10</v>
      </c>
      <c r="E9" s="8"/>
      <c r="F9" s="9"/>
      <c r="G9" s="9"/>
      <c r="H9" s="9"/>
      <c r="I9" s="10"/>
    </row>
    <row r="10" spans="1:9" x14ac:dyDescent="0.25">
      <c r="A10" s="144">
        <v>31</v>
      </c>
      <c r="B10" s="145"/>
      <c r="C10" s="146"/>
      <c r="D10" s="67" t="s">
        <v>11</v>
      </c>
      <c r="E10" s="8"/>
      <c r="F10" s="9"/>
      <c r="G10" s="9"/>
      <c r="H10" s="9"/>
      <c r="I10" s="10"/>
    </row>
    <row r="11" spans="1:9" x14ac:dyDescent="0.25">
      <c r="A11" s="144">
        <v>32</v>
      </c>
      <c r="B11" s="145"/>
      <c r="C11" s="146"/>
      <c r="D11" s="67" t="s">
        <v>21</v>
      </c>
      <c r="E11" s="8">
        <v>51520.7</v>
      </c>
      <c r="F11" s="9">
        <v>51150</v>
      </c>
      <c r="G11" s="9">
        <v>52300</v>
      </c>
      <c r="H11" s="9">
        <v>51500</v>
      </c>
      <c r="I11" s="9">
        <v>51100</v>
      </c>
    </row>
    <row r="12" spans="1:9" ht="15" customHeight="1" x14ac:dyDescent="0.25">
      <c r="A12" s="68">
        <v>34</v>
      </c>
      <c r="B12" s="69"/>
      <c r="C12" s="70"/>
      <c r="D12" s="67" t="s">
        <v>105</v>
      </c>
      <c r="E12" s="8">
        <v>1049.3</v>
      </c>
      <c r="F12" s="9">
        <v>1000</v>
      </c>
      <c r="G12" s="9">
        <v>1000</v>
      </c>
      <c r="H12" s="9">
        <v>1000</v>
      </c>
      <c r="I12" s="10">
        <v>1000</v>
      </c>
    </row>
    <row r="13" spans="1:9" s="79" customFormat="1" ht="15" customHeight="1" x14ac:dyDescent="0.25">
      <c r="A13" s="147" t="s">
        <v>144</v>
      </c>
      <c r="B13" s="148"/>
      <c r="C13" s="149"/>
      <c r="D13" s="102" t="s">
        <v>145</v>
      </c>
      <c r="E13" s="108"/>
      <c r="F13" s="109"/>
      <c r="G13" s="109"/>
      <c r="H13" s="109"/>
      <c r="I13" s="110"/>
    </row>
    <row r="14" spans="1:9" ht="21.75" customHeight="1" x14ac:dyDescent="0.25">
      <c r="A14" s="147" t="s">
        <v>183</v>
      </c>
      <c r="B14" s="150"/>
      <c r="C14" s="151"/>
      <c r="D14" s="102" t="s">
        <v>184</v>
      </c>
      <c r="E14" s="8"/>
      <c r="F14" s="9"/>
      <c r="G14" s="9"/>
      <c r="H14" s="9"/>
      <c r="I14" s="10"/>
    </row>
    <row r="15" spans="1:9" ht="15" customHeight="1" x14ac:dyDescent="0.25">
      <c r="A15" s="152" t="s">
        <v>157</v>
      </c>
      <c r="B15" s="152"/>
      <c r="C15" s="153"/>
      <c r="D15" s="96"/>
      <c r="E15" s="8"/>
      <c r="F15" s="9"/>
      <c r="G15" s="9"/>
      <c r="H15" s="9"/>
      <c r="I15" s="10"/>
    </row>
    <row r="16" spans="1:9" ht="15" customHeight="1" x14ac:dyDescent="0.25">
      <c r="A16" s="97">
        <v>3</v>
      </c>
      <c r="B16" s="98"/>
      <c r="C16" s="99"/>
      <c r="D16" s="96" t="s">
        <v>10</v>
      </c>
      <c r="E16" s="8"/>
      <c r="F16" s="9"/>
      <c r="G16" s="9"/>
      <c r="H16" s="9"/>
      <c r="I16" s="10"/>
    </row>
    <row r="17" spans="1:9" ht="15" customHeight="1" x14ac:dyDescent="0.25">
      <c r="A17" s="144">
        <v>31</v>
      </c>
      <c r="B17" s="148"/>
      <c r="C17" s="149"/>
      <c r="D17" s="96" t="s">
        <v>11</v>
      </c>
      <c r="E17" s="8"/>
      <c r="F17" s="9"/>
      <c r="G17" s="9">
        <v>672</v>
      </c>
      <c r="H17" s="9">
        <v>980</v>
      </c>
      <c r="I17" s="10">
        <v>980</v>
      </c>
    </row>
    <row r="18" spans="1:9" x14ac:dyDescent="0.25">
      <c r="A18" s="135" t="s">
        <v>150</v>
      </c>
      <c r="B18" s="136"/>
      <c r="C18" s="137"/>
      <c r="D18" s="62" t="s">
        <v>24</v>
      </c>
      <c r="E18" s="8"/>
      <c r="F18" s="9"/>
      <c r="G18" s="9"/>
      <c r="H18" s="9"/>
      <c r="I18" s="10"/>
    </row>
    <row r="19" spans="1:9" x14ac:dyDescent="0.25">
      <c r="A19" s="135" t="s">
        <v>151</v>
      </c>
      <c r="B19" s="136"/>
      <c r="C19" s="137"/>
      <c r="D19" s="62" t="s">
        <v>154</v>
      </c>
      <c r="E19" s="8"/>
      <c r="F19" s="9"/>
      <c r="G19" s="9"/>
      <c r="H19" s="9"/>
      <c r="I19" s="10"/>
    </row>
    <row r="20" spans="1:9" x14ac:dyDescent="0.25">
      <c r="A20" s="138" t="s">
        <v>152</v>
      </c>
      <c r="B20" s="139"/>
      <c r="C20" s="140"/>
      <c r="D20" s="65" t="s">
        <v>153</v>
      </c>
      <c r="E20" s="8"/>
      <c r="F20" s="9"/>
      <c r="G20" s="9"/>
      <c r="H20" s="9"/>
      <c r="I20" s="10"/>
    </row>
    <row r="21" spans="1:9" x14ac:dyDescent="0.25">
      <c r="A21" s="68">
        <v>3</v>
      </c>
      <c r="B21" s="69"/>
      <c r="C21" s="70"/>
      <c r="D21" s="67" t="s">
        <v>10</v>
      </c>
      <c r="E21" s="8"/>
      <c r="F21" s="9"/>
      <c r="G21" s="9"/>
      <c r="H21" s="9"/>
      <c r="I21" s="10"/>
    </row>
    <row r="22" spans="1:9" x14ac:dyDescent="0.25">
      <c r="A22" s="68">
        <v>32</v>
      </c>
      <c r="B22" s="69"/>
      <c r="C22" s="70"/>
      <c r="D22" s="67" t="s">
        <v>21</v>
      </c>
      <c r="E22" s="8">
        <v>2499.61</v>
      </c>
      <c r="F22" s="9">
        <v>1800</v>
      </c>
      <c r="G22" s="9">
        <v>2000</v>
      </c>
      <c r="H22" s="9">
        <v>2000</v>
      </c>
      <c r="I22" s="10">
        <v>2000</v>
      </c>
    </row>
    <row r="23" spans="1:9" x14ac:dyDescent="0.25">
      <c r="A23" s="135" t="s">
        <v>144</v>
      </c>
      <c r="B23" s="136"/>
      <c r="C23" s="137"/>
      <c r="D23" s="62" t="s">
        <v>145</v>
      </c>
      <c r="E23" s="8"/>
      <c r="F23" s="9"/>
      <c r="G23" s="9"/>
      <c r="H23" s="9"/>
      <c r="I23" s="10"/>
    </row>
    <row r="24" spans="1:9" x14ac:dyDescent="0.25">
      <c r="A24" s="135" t="s">
        <v>155</v>
      </c>
      <c r="B24" s="136"/>
      <c r="C24" s="137"/>
      <c r="D24" s="62" t="s">
        <v>156</v>
      </c>
      <c r="E24" s="8"/>
      <c r="F24" s="9"/>
      <c r="G24" s="9"/>
      <c r="H24" s="9"/>
      <c r="I24" s="10"/>
    </row>
    <row r="25" spans="1:9" x14ac:dyDescent="0.25">
      <c r="A25" s="138" t="s">
        <v>157</v>
      </c>
      <c r="B25" s="139"/>
      <c r="C25" s="140"/>
      <c r="D25" s="65" t="s">
        <v>81</v>
      </c>
      <c r="E25" s="8"/>
      <c r="F25" s="9"/>
      <c r="G25" s="9"/>
      <c r="H25" s="9"/>
      <c r="I25" s="10"/>
    </row>
    <row r="26" spans="1:9" x14ac:dyDescent="0.25">
      <c r="A26" s="68">
        <v>3</v>
      </c>
      <c r="B26" s="69"/>
      <c r="C26" s="70"/>
      <c r="D26" s="67" t="s">
        <v>10</v>
      </c>
      <c r="E26" s="8"/>
      <c r="F26" s="9"/>
      <c r="G26" s="9"/>
      <c r="H26" s="9"/>
      <c r="I26" s="10"/>
    </row>
    <row r="27" spans="1:9" x14ac:dyDescent="0.25">
      <c r="A27" s="68">
        <v>31</v>
      </c>
      <c r="B27" s="69"/>
      <c r="C27" s="70"/>
      <c r="D27" s="67" t="s">
        <v>11</v>
      </c>
      <c r="E27" s="8">
        <v>1274.1400000000001</v>
      </c>
      <c r="F27" s="9">
        <v>1274</v>
      </c>
      <c r="G27" s="9"/>
      <c r="H27" s="9"/>
      <c r="I27" s="10"/>
    </row>
    <row r="28" spans="1:9" x14ac:dyDescent="0.25">
      <c r="A28" s="135" t="s">
        <v>144</v>
      </c>
      <c r="B28" s="136"/>
      <c r="C28" s="137"/>
      <c r="D28" s="62" t="s">
        <v>145</v>
      </c>
      <c r="E28" s="8"/>
      <c r="F28" s="9"/>
      <c r="G28" s="9"/>
      <c r="H28" s="9"/>
      <c r="I28" s="10"/>
    </row>
    <row r="29" spans="1:9" x14ac:dyDescent="0.25">
      <c r="A29" s="135" t="s">
        <v>158</v>
      </c>
      <c r="B29" s="136"/>
      <c r="C29" s="137"/>
      <c r="D29" s="62" t="s">
        <v>159</v>
      </c>
      <c r="E29" s="8"/>
      <c r="F29" s="9"/>
      <c r="G29" s="9"/>
      <c r="H29" s="9"/>
      <c r="I29" s="10"/>
    </row>
    <row r="30" spans="1:9" x14ac:dyDescent="0.25">
      <c r="A30" s="138" t="s">
        <v>160</v>
      </c>
      <c r="B30" s="139"/>
      <c r="C30" s="140"/>
      <c r="D30" s="65" t="s">
        <v>82</v>
      </c>
      <c r="E30" s="8"/>
      <c r="F30" s="9"/>
      <c r="G30" s="9"/>
      <c r="H30" s="9"/>
      <c r="I30" s="10"/>
    </row>
    <row r="31" spans="1:9" x14ac:dyDescent="0.25">
      <c r="A31" s="66">
        <v>3</v>
      </c>
      <c r="B31" s="61"/>
      <c r="C31" s="62"/>
      <c r="D31" s="67" t="s">
        <v>10</v>
      </c>
      <c r="E31" s="8"/>
      <c r="F31" s="9"/>
      <c r="G31" s="9"/>
      <c r="H31" s="9"/>
      <c r="I31" s="10"/>
    </row>
    <row r="32" spans="1:9" x14ac:dyDescent="0.25">
      <c r="A32" s="68">
        <v>31</v>
      </c>
      <c r="B32" s="61"/>
      <c r="C32" s="62"/>
      <c r="D32" s="67" t="s">
        <v>11</v>
      </c>
      <c r="E32" s="8">
        <v>786285</v>
      </c>
      <c r="F32" s="9">
        <v>874776</v>
      </c>
      <c r="G32" s="9">
        <v>902000</v>
      </c>
      <c r="H32" s="9">
        <v>905000</v>
      </c>
      <c r="I32" s="10">
        <v>910000</v>
      </c>
    </row>
    <row r="33" spans="1:11" x14ac:dyDescent="0.25">
      <c r="A33" s="144">
        <v>32</v>
      </c>
      <c r="B33" s="145"/>
      <c r="C33" s="146"/>
      <c r="D33" s="67" t="s">
        <v>21</v>
      </c>
      <c r="E33" s="8">
        <v>5474</v>
      </c>
      <c r="F33" s="9">
        <v>43000</v>
      </c>
      <c r="G33" s="9">
        <v>57128</v>
      </c>
      <c r="H33" s="9">
        <v>60820</v>
      </c>
      <c r="I33" s="10">
        <v>62820</v>
      </c>
    </row>
    <row r="34" spans="1:11" x14ac:dyDescent="0.25">
      <c r="A34" s="138" t="s">
        <v>161</v>
      </c>
      <c r="B34" s="139"/>
      <c r="C34" s="140"/>
      <c r="D34" s="65" t="s">
        <v>162</v>
      </c>
      <c r="E34" s="8"/>
      <c r="F34" s="9"/>
      <c r="G34" s="9"/>
      <c r="H34" s="9"/>
      <c r="I34" s="10"/>
    </row>
    <row r="35" spans="1:11" x14ac:dyDescent="0.25">
      <c r="A35" s="68">
        <v>3</v>
      </c>
      <c r="B35" s="69"/>
      <c r="C35" s="70"/>
      <c r="D35" s="67" t="s">
        <v>10</v>
      </c>
      <c r="E35" s="8"/>
      <c r="F35" s="9"/>
      <c r="G35" s="9"/>
      <c r="H35" s="9"/>
      <c r="I35" s="10"/>
    </row>
    <row r="36" spans="1:11" x14ac:dyDescent="0.25">
      <c r="A36" s="68">
        <v>32</v>
      </c>
      <c r="B36" s="69"/>
      <c r="C36" s="70"/>
      <c r="D36" s="67" t="s">
        <v>21</v>
      </c>
      <c r="E36" s="8">
        <v>41889</v>
      </c>
      <c r="F36" s="9">
        <v>23000</v>
      </c>
      <c r="G36" s="9">
        <v>40000</v>
      </c>
      <c r="H36" s="9">
        <v>41000</v>
      </c>
      <c r="I36" s="10">
        <v>41500</v>
      </c>
    </row>
    <row r="37" spans="1:11" x14ac:dyDescent="0.25">
      <c r="A37" s="138" t="s">
        <v>163</v>
      </c>
      <c r="B37" s="139"/>
      <c r="C37" s="140"/>
      <c r="D37" s="65" t="s">
        <v>106</v>
      </c>
      <c r="E37" s="8"/>
      <c r="F37" s="9"/>
      <c r="G37" s="9"/>
      <c r="H37" s="9"/>
      <c r="I37" s="10"/>
    </row>
    <row r="38" spans="1:11" x14ac:dyDescent="0.25">
      <c r="A38" s="68">
        <v>3</v>
      </c>
      <c r="B38" s="69"/>
      <c r="C38" s="70"/>
      <c r="D38" s="67" t="s">
        <v>10</v>
      </c>
      <c r="E38" s="8"/>
      <c r="F38" s="9"/>
      <c r="G38" s="9"/>
      <c r="H38" s="9"/>
      <c r="I38" s="10"/>
    </row>
    <row r="39" spans="1:11" x14ac:dyDescent="0.25">
      <c r="A39" s="68">
        <v>32</v>
      </c>
      <c r="B39" s="69"/>
      <c r="C39" s="70"/>
      <c r="D39" s="67" t="s">
        <v>21</v>
      </c>
      <c r="E39" s="8"/>
      <c r="F39" s="9"/>
      <c r="G39" s="9">
        <v>200</v>
      </c>
      <c r="H39" s="9">
        <v>200</v>
      </c>
      <c r="I39" s="10">
        <v>200</v>
      </c>
    </row>
    <row r="40" spans="1:11" x14ac:dyDescent="0.25">
      <c r="A40" s="138" t="s">
        <v>182</v>
      </c>
      <c r="B40" s="139"/>
      <c r="C40" s="140"/>
      <c r="D40" s="65" t="s">
        <v>112</v>
      </c>
      <c r="E40" s="8"/>
      <c r="F40" s="9"/>
      <c r="G40" s="9"/>
      <c r="H40" s="9"/>
      <c r="I40" s="10"/>
    </row>
    <row r="41" spans="1:11" x14ac:dyDescent="0.25">
      <c r="A41" s="63">
        <v>3</v>
      </c>
      <c r="B41" s="64"/>
      <c r="C41" s="65"/>
      <c r="D41" s="67" t="s">
        <v>10</v>
      </c>
      <c r="E41" s="8"/>
      <c r="F41" s="9"/>
      <c r="G41" s="9"/>
      <c r="H41" s="9"/>
      <c r="I41" s="10"/>
    </row>
    <row r="42" spans="1:11" x14ac:dyDescent="0.25">
      <c r="A42" s="68">
        <v>32</v>
      </c>
      <c r="B42" s="69"/>
      <c r="C42" s="70"/>
      <c r="D42" s="67" t="s">
        <v>21</v>
      </c>
      <c r="E42" s="8"/>
      <c r="F42" s="9"/>
      <c r="G42" s="9"/>
      <c r="H42" s="9"/>
      <c r="I42" s="10"/>
    </row>
    <row r="43" spans="1:11" x14ac:dyDescent="0.25">
      <c r="A43" s="68"/>
      <c r="B43" s="69"/>
      <c r="C43" s="70"/>
      <c r="D43" s="67"/>
      <c r="E43" s="8"/>
      <c r="F43" s="9"/>
      <c r="G43" s="9"/>
      <c r="H43" s="9"/>
      <c r="I43" s="10"/>
    </row>
    <row r="44" spans="1:11" x14ac:dyDescent="0.25">
      <c r="A44" s="68"/>
      <c r="B44" s="69"/>
      <c r="C44" s="70"/>
      <c r="D44" s="67"/>
      <c r="E44" s="8"/>
      <c r="F44" s="9"/>
      <c r="G44" s="9"/>
      <c r="H44" s="9"/>
      <c r="I44" s="10"/>
    </row>
    <row r="45" spans="1:11" x14ac:dyDescent="0.25">
      <c r="A45" s="135" t="s">
        <v>144</v>
      </c>
      <c r="B45" s="136"/>
      <c r="C45" s="137"/>
      <c r="D45" s="62" t="s">
        <v>145</v>
      </c>
      <c r="E45" s="8"/>
      <c r="F45" s="9"/>
      <c r="G45" s="9"/>
      <c r="H45" s="9"/>
      <c r="I45" s="9"/>
      <c r="J45" s="71"/>
      <c r="K45" s="71"/>
    </row>
    <row r="46" spans="1:11" ht="25.5" x14ac:dyDescent="0.25">
      <c r="A46" s="135" t="s">
        <v>25</v>
      </c>
      <c r="B46" s="136"/>
      <c r="C46" s="137"/>
      <c r="D46" s="62" t="s">
        <v>26</v>
      </c>
      <c r="E46" s="8"/>
      <c r="F46" s="9"/>
      <c r="G46" s="9"/>
      <c r="H46" s="9"/>
      <c r="I46" s="9"/>
      <c r="J46" s="80"/>
      <c r="K46" s="80"/>
    </row>
    <row r="47" spans="1:11" x14ac:dyDescent="0.25">
      <c r="A47" s="138" t="s">
        <v>160</v>
      </c>
      <c r="B47" s="139"/>
      <c r="C47" s="140"/>
      <c r="D47" s="65" t="s">
        <v>82</v>
      </c>
      <c r="E47" s="8"/>
      <c r="F47" s="9"/>
      <c r="G47" s="9"/>
      <c r="H47" s="9"/>
      <c r="I47" s="10"/>
      <c r="J47" s="80"/>
      <c r="K47" s="80"/>
    </row>
    <row r="48" spans="1:11" ht="25.5" x14ac:dyDescent="0.25">
      <c r="A48" s="141">
        <v>4</v>
      </c>
      <c r="B48" s="142"/>
      <c r="C48" s="143"/>
      <c r="D48" s="67" t="s">
        <v>12</v>
      </c>
      <c r="E48" s="8"/>
      <c r="F48" s="9"/>
      <c r="G48" s="9"/>
      <c r="H48" s="9"/>
      <c r="I48" s="10"/>
      <c r="J48" s="80"/>
      <c r="K48" s="80"/>
    </row>
    <row r="49" spans="1:11" ht="25.5" x14ac:dyDescent="0.25">
      <c r="A49" s="144">
        <v>42</v>
      </c>
      <c r="B49" s="145"/>
      <c r="C49" s="146"/>
      <c r="D49" s="67" t="s">
        <v>33</v>
      </c>
      <c r="E49" s="8">
        <v>5030.32</v>
      </c>
      <c r="F49" s="9">
        <v>10000</v>
      </c>
      <c r="G49" s="9">
        <v>9500</v>
      </c>
      <c r="H49" s="9">
        <v>10500</v>
      </c>
      <c r="I49" s="10">
        <v>11000</v>
      </c>
      <c r="J49" s="80"/>
      <c r="K49" s="80"/>
    </row>
    <row r="50" spans="1:11" x14ac:dyDescent="0.25">
      <c r="A50" s="138" t="s">
        <v>161</v>
      </c>
      <c r="B50" s="139"/>
      <c r="C50" s="140"/>
      <c r="D50" s="65" t="s">
        <v>104</v>
      </c>
      <c r="E50" s="8"/>
      <c r="F50" s="9"/>
      <c r="G50" s="9"/>
      <c r="H50" s="9"/>
      <c r="I50" s="10"/>
      <c r="J50" s="80"/>
      <c r="K50" s="80"/>
    </row>
    <row r="51" spans="1:11" ht="25.5" x14ac:dyDescent="0.25">
      <c r="A51" s="141">
        <v>4</v>
      </c>
      <c r="B51" s="142"/>
      <c r="C51" s="143"/>
      <c r="D51" s="67" t="s">
        <v>12</v>
      </c>
      <c r="E51" s="8"/>
      <c r="F51" s="9"/>
      <c r="G51" s="9"/>
      <c r="H51" s="9"/>
      <c r="I51" s="10"/>
      <c r="J51" s="80"/>
      <c r="K51" s="80"/>
    </row>
    <row r="52" spans="1:11" ht="25.5" x14ac:dyDescent="0.25">
      <c r="A52" s="144">
        <v>42</v>
      </c>
      <c r="B52" s="145"/>
      <c r="C52" s="146"/>
      <c r="D52" s="67" t="s">
        <v>33</v>
      </c>
      <c r="E52" s="8">
        <v>1350</v>
      </c>
      <c r="F52" s="9">
        <v>1000</v>
      </c>
      <c r="G52" s="9">
        <v>2000</v>
      </c>
      <c r="H52" s="9">
        <v>2000</v>
      </c>
      <c r="I52" s="10">
        <v>2000</v>
      </c>
      <c r="J52" s="80"/>
      <c r="K52" s="80"/>
    </row>
    <row r="53" spans="1:11" ht="22.5" customHeight="1" x14ac:dyDescent="0.25">
      <c r="A53" s="138" t="s">
        <v>148</v>
      </c>
      <c r="B53" s="132"/>
      <c r="C53" s="133"/>
      <c r="D53" s="101" t="s">
        <v>149</v>
      </c>
      <c r="E53" s="8"/>
      <c r="F53" s="9"/>
      <c r="G53" s="9"/>
      <c r="H53" s="9"/>
      <c r="I53" s="10"/>
      <c r="J53" s="79"/>
      <c r="K53" s="79"/>
    </row>
    <row r="54" spans="1:11" ht="33" customHeight="1" x14ac:dyDescent="0.25">
      <c r="A54" s="95">
        <v>4</v>
      </c>
      <c r="B54" s="100"/>
      <c r="C54" s="101"/>
      <c r="D54" s="96" t="s">
        <v>12</v>
      </c>
      <c r="E54" s="8"/>
      <c r="F54" s="9"/>
      <c r="G54" s="9"/>
      <c r="H54" s="9"/>
      <c r="I54" s="10"/>
      <c r="J54" s="79"/>
      <c r="K54" s="79"/>
    </row>
    <row r="55" spans="1:11" ht="33" customHeight="1" x14ac:dyDescent="0.25">
      <c r="A55" s="95">
        <v>42</v>
      </c>
      <c r="B55" s="100"/>
      <c r="C55" s="101"/>
      <c r="D55" s="96" t="s">
        <v>33</v>
      </c>
      <c r="E55" s="8">
        <v>10418.56</v>
      </c>
      <c r="F55" s="9">
        <v>3000</v>
      </c>
      <c r="G55" s="9">
        <v>3000</v>
      </c>
      <c r="H55" s="9">
        <v>3000</v>
      </c>
      <c r="I55" s="10">
        <v>3000</v>
      </c>
      <c r="J55" s="79"/>
      <c r="K55" s="79"/>
    </row>
    <row r="56" spans="1:11" ht="29.25" customHeight="1" x14ac:dyDescent="0.25">
      <c r="A56" s="95">
        <v>45</v>
      </c>
      <c r="B56" s="100"/>
      <c r="C56" s="101"/>
      <c r="D56" s="96" t="s">
        <v>164</v>
      </c>
      <c r="E56" s="8"/>
      <c r="F56" s="9">
        <v>11950</v>
      </c>
      <c r="G56" s="9"/>
      <c r="H56" s="9"/>
      <c r="I56" s="10"/>
      <c r="J56" s="79"/>
      <c r="K56" s="79"/>
    </row>
    <row r="57" spans="1:11" x14ac:dyDescent="0.25">
      <c r="A57" s="138" t="s">
        <v>182</v>
      </c>
      <c r="B57" s="139"/>
      <c r="C57" s="140"/>
      <c r="D57" s="65" t="s">
        <v>112</v>
      </c>
      <c r="E57" s="8"/>
      <c r="F57" s="9"/>
      <c r="G57" s="9"/>
      <c r="H57" s="9"/>
      <c r="I57" s="10"/>
      <c r="J57" s="79"/>
      <c r="K57" s="79"/>
    </row>
    <row r="58" spans="1:11" ht="25.5" x14ac:dyDescent="0.25">
      <c r="A58" s="141">
        <v>4</v>
      </c>
      <c r="B58" s="142"/>
      <c r="C58" s="143"/>
      <c r="D58" s="67" t="s">
        <v>12</v>
      </c>
      <c r="E58" s="8"/>
      <c r="F58" s="9"/>
      <c r="G58" s="9"/>
      <c r="H58" s="9"/>
      <c r="I58" s="10"/>
      <c r="J58" s="80"/>
      <c r="K58" s="80"/>
    </row>
    <row r="59" spans="1:11" ht="25.5" x14ac:dyDescent="0.25">
      <c r="A59" s="144">
        <v>42</v>
      </c>
      <c r="B59" s="145"/>
      <c r="C59" s="146"/>
      <c r="D59" s="67" t="s">
        <v>33</v>
      </c>
      <c r="E59" s="8">
        <v>8001</v>
      </c>
      <c r="F59" s="9">
        <v>1000</v>
      </c>
      <c r="G59" s="9">
        <v>1500</v>
      </c>
      <c r="H59" s="9">
        <v>1000</v>
      </c>
      <c r="I59" s="10">
        <v>1000</v>
      </c>
    </row>
    <row r="60" spans="1:11" x14ac:dyDescent="0.25">
      <c r="A60" s="92" t="s">
        <v>165</v>
      </c>
      <c r="B60" s="92"/>
      <c r="C60" s="93"/>
      <c r="D60" s="93"/>
      <c r="E60" s="94">
        <f>SUM(E11:E59)</f>
        <v>914791.63</v>
      </c>
      <c r="F60" s="94">
        <f>SUM(F7:F59)</f>
        <v>1022950</v>
      </c>
      <c r="G60" s="94">
        <f>SUM(G11:G59)</f>
        <v>1071300</v>
      </c>
      <c r="H60" s="94">
        <f>SUM(H11:H59)</f>
        <v>1079000</v>
      </c>
      <c r="I60" s="94">
        <f>SUM(I11:I59)</f>
        <v>1086600</v>
      </c>
      <c r="J60" s="79"/>
      <c r="K60" s="79"/>
    </row>
    <row r="62" spans="1:11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1:11" x14ac:dyDescent="0.25">
      <c r="A63" s="71"/>
      <c r="B63" s="71"/>
      <c r="C63" s="71"/>
      <c r="D63" s="80" t="s">
        <v>180</v>
      </c>
      <c r="E63" s="71"/>
      <c r="F63" s="71"/>
      <c r="G63" s="71"/>
      <c r="H63" s="80" t="s">
        <v>178</v>
      </c>
      <c r="I63" s="71"/>
      <c r="J63" s="71"/>
      <c r="K63" s="71"/>
    </row>
    <row r="64" spans="1:11" x14ac:dyDescent="0.25">
      <c r="D64" t="s">
        <v>185</v>
      </c>
      <c r="H64" t="s">
        <v>179</v>
      </c>
    </row>
    <row r="65" spans="1:11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1:1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1:11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1:11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</row>
    <row r="71" spans="1:11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</row>
  </sheetData>
  <mergeCells count="38">
    <mergeCell ref="A51:C51"/>
    <mergeCell ref="A52:C52"/>
    <mergeCell ref="A57:C57"/>
    <mergeCell ref="A58:C58"/>
    <mergeCell ref="A59:C59"/>
    <mergeCell ref="A53:C53"/>
    <mergeCell ref="A47:C47"/>
    <mergeCell ref="A48:C48"/>
    <mergeCell ref="A49:C49"/>
    <mergeCell ref="A50:C50"/>
    <mergeCell ref="A40:C40"/>
    <mergeCell ref="A45:C45"/>
    <mergeCell ref="A46:C46"/>
    <mergeCell ref="A29:C29"/>
    <mergeCell ref="A30:C30"/>
    <mergeCell ref="A33:C33"/>
    <mergeCell ref="A34:C34"/>
    <mergeCell ref="A37:C37"/>
    <mergeCell ref="A20:C20"/>
    <mergeCell ref="A23:C23"/>
    <mergeCell ref="A24:C24"/>
    <mergeCell ref="A25:C25"/>
    <mergeCell ref="A28:C28"/>
    <mergeCell ref="A6:C6"/>
    <mergeCell ref="A7:C7"/>
    <mergeCell ref="A1:I1"/>
    <mergeCell ref="A3:I3"/>
    <mergeCell ref="A5:C5"/>
    <mergeCell ref="A19:C19"/>
    <mergeCell ref="A8:C8"/>
    <mergeCell ref="A9:C9"/>
    <mergeCell ref="A11:C11"/>
    <mergeCell ref="A10:C10"/>
    <mergeCell ref="A18:C18"/>
    <mergeCell ref="A13:C13"/>
    <mergeCell ref="A14:C14"/>
    <mergeCell ref="A15:C15"/>
    <mergeCell ref="A17:C17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88"/>
  <sheetViews>
    <sheetView tabSelected="1" workbookViewId="0">
      <selection activeCell="P32" sqref="P32"/>
    </sheetView>
  </sheetViews>
  <sheetFormatPr defaultRowHeight="15" x14ac:dyDescent="0.25"/>
  <sheetData>
    <row r="1" spans="1:14" x14ac:dyDescent="0.25">
      <c r="A1" s="157"/>
      <c r="B1" s="23" t="s">
        <v>186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5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57"/>
      <c r="B3" s="23" t="s">
        <v>187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5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25">
      <c r="A5" s="157"/>
      <c r="B5" s="23" t="s">
        <v>188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157"/>
      <c r="B6" s="23" t="s">
        <v>229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157"/>
      <c r="B7" s="23" t="s">
        <v>189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157"/>
      <c r="B8" s="23" t="s">
        <v>230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57"/>
      <c r="B9" s="23" t="s">
        <v>231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57"/>
      <c r="B10" s="23" t="s">
        <v>232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157"/>
      <c r="B11" s="23" t="s">
        <v>233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5">
      <c r="A12" s="157"/>
      <c r="B12" s="23" t="s">
        <v>234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5">
      <c r="A13" s="15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5">
      <c r="A14" s="157"/>
      <c r="B14" s="23" t="s">
        <v>235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157"/>
      <c r="B15" s="23" t="s">
        <v>190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5">
      <c r="A16" s="157"/>
      <c r="B16" s="23" t="s">
        <v>191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57"/>
      <c r="B17" s="23" t="s">
        <v>192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5">
      <c r="A18" s="157"/>
      <c r="B18" s="23" t="s">
        <v>193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157"/>
      <c r="B19" s="23" t="s">
        <v>194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5">
      <c r="A20" s="157"/>
      <c r="B20" s="23" t="s">
        <v>195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157"/>
      <c r="B21" s="23" t="s">
        <v>236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5">
      <c r="A22" s="157"/>
      <c r="B22" s="23" t="s">
        <v>237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157"/>
      <c r="B23" s="23" t="s">
        <v>238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5">
      <c r="A24" s="157"/>
      <c r="B24" s="23" t="s">
        <v>249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157"/>
      <c r="B25" s="23" t="s">
        <v>250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157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157"/>
      <c r="B27" s="23" t="s">
        <v>239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157"/>
      <c r="B28" s="23" t="s">
        <v>240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157"/>
      <c r="B29" s="23" t="s">
        <v>242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157"/>
      <c r="B30" s="23" t="s">
        <v>241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157"/>
      <c r="B31" s="23" t="s">
        <v>196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5">
      <c r="A32" s="157"/>
      <c r="B32" s="23" t="s">
        <v>243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5">
      <c r="A33" s="157"/>
      <c r="B33" s="23" t="s">
        <v>197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5">
      <c r="A34" s="157"/>
      <c r="B34" s="23" t="s">
        <v>244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157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5">
      <c r="A36" s="157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5">
      <c r="A37" s="157"/>
      <c r="B37" s="23" t="s">
        <v>198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5">
      <c r="A38" s="15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5">
      <c r="A39" s="15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5">
      <c r="A40" s="157"/>
      <c r="B40" s="23" t="s">
        <v>199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157"/>
      <c r="B41" s="23" t="s">
        <v>200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157"/>
      <c r="B42" s="23" t="s">
        <v>201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157"/>
      <c r="B43" s="23" t="s">
        <v>202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157"/>
      <c r="B44" s="23" t="s">
        <v>203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157"/>
      <c r="B45" s="23" t="s">
        <v>204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x14ac:dyDescent="0.25">
      <c r="A46" s="157"/>
      <c r="B46" s="23" t="s">
        <v>205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5">
      <c r="A47" s="157"/>
      <c r="B47" s="23" t="s">
        <v>206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5">
      <c r="A48" s="157"/>
      <c r="B48" s="23" t="s">
        <v>245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5">
      <c r="A49" s="157"/>
      <c r="B49" s="23" t="s">
        <v>246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5">
      <c r="A50" s="157"/>
      <c r="B50" s="23" t="s">
        <v>247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25">
      <c r="A51" s="157"/>
      <c r="B51" s="23" t="s">
        <v>248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5">
      <c r="A52" s="157"/>
      <c r="B52" s="23" t="s">
        <v>251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5">
      <c r="A53" s="157"/>
      <c r="B53" s="23" t="s">
        <v>252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5">
      <c r="A54" s="157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5">
      <c r="A55" s="157"/>
      <c r="B55" s="23" t="s">
        <v>207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157"/>
      <c r="B56" s="23" t="s">
        <v>208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157"/>
      <c r="B57" s="23" t="s">
        <v>209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157"/>
      <c r="B58" s="23" t="s">
        <v>210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157"/>
      <c r="B59" s="23" t="s">
        <v>211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157"/>
      <c r="B60" s="23" t="s">
        <v>212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5">
      <c r="A61" s="157"/>
      <c r="B61" s="23" t="s">
        <v>213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x14ac:dyDescent="0.25">
      <c r="A62" s="157"/>
      <c r="B62" s="23" t="s">
        <v>214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5">
      <c r="A63" s="157"/>
      <c r="B63" s="23" t="s">
        <v>253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x14ac:dyDescent="0.25">
      <c r="A64" s="157"/>
      <c r="B64" s="23" t="s">
        <v>215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x14ac:dyDescent="0.25">
      <c r="A65" s="157"/>
      <c r="B65" s="23" t="s">
        <v>216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x14ac:dyDescent="0.25">
      <c r="A66" s="157"/>
      <c r="B66" s="23" t="s">
        <v>217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5">
      <c r="A67" s="157"/>
      <c r="B67" s="23" t="s">
        <v>218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x14ac:dyDescent="0.25">
      <c r="A68" s="157"/>
      <c r="B68" s="23" t="s">
        <v>219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5">
      <c r="A69" s="157"/>
      <c r="B69" s="23" t="s">
        <v>220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5">
      <c r="A70" s="157"/>
      <c r="B70" s="23" t="s">
        <v>221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157"/>
      <c r="B71" s="23" t="s">
        <v>222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157"/>
      <c r="B72" s="23" t="s">
        <v>223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157"/>
      <c r="B73" s="23" t="s">
        <v>224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157"/>
      <c r="B74" s="23" t="s">
        <v>225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157"/>
      <c r="B75" s="23" t="s">
        <v>226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157"/>
      <c r="B76" s="23" t="s">
        <v>227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157"/>
      <c r="B77" s="23" t="s">
        <v>254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157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x14ac:dyDescent="0.25">
      <c r="A79" s="157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</row>
    <row r="80" spans="1:14" x14ac:dyDescent="0.25">
      <c r="A80" s="157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</row>
    <row r="81" spans="1:14" x14ac:dyDescent="0.25">
      <c r="A81" s="157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5">
      <c r="A82" s="157"/>
      <c r="B82" s="23" t="s">
        <v>180</v>
      </c>
      <c r="C82" s="23"/>
      <c r="D82" s="23"/>
      <c r="E82" s="23"/>
      <c r="F82" s="23"/>
      <c r="G82" s="23"/>
      <c r="H82" s="23"/>
      <c r="I82" s="23"/>
      <c r="J82" s="23"/>
      <c r="K82" s="23"/>
      <c r="L82" s="23" t="s">
        <v>178</v>
      </c>
      <c r="M82" s="23"/>
      <c r="N82" s="23"/>
    </row>
    <row r="83" spans="1:14" x14ac:dyDescent="0.25">
      <c r="A83" s="157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x14ac:dyDescent="0.25">
      <c r="A84" s="157"/>
      <c r="B84" s="23" t="s">
        <v>185</v>
      </c>
      <c r="C84" s="23"/>
      <c r="D84" s="23"/>
      <c r="E84" s="23"/>
      <c r="F84" s="23"/>
      <c r="G84" s="23"/>
      <c r="H84" s="23"/>
      <c r="I84" s="23"/>
      <c r="J84" s="23"/>
      <c r="K84" s="23"/>
      <c r="L84" s="23" t="s">
        <v>228</v>
      </c>
      <c r="M84" s="23"/>
      <c r="N84" s="23"/>
    </row>
    <row r="85" spans="1:14" x14ac:dyDescent="0.25">
      <c r="A85" s="157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5">
      <c r="A86" s="157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x14ac:dyDescent="0.25">
      <c r="A87" s="157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x14ac:dyDescent="0.25">
      <c r="A88" s="15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OBRAZLOŽENJE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racunovodstvo2</cp:lastModifiedBy>
  <cp:lastPrinted>2023-10-20T06:58:40Z</cp:lastPrinted>
  <dcterms:created xsi:type="dcterms:W3CDTF">2022-08-12T12:51:27Z</dcterms:created>
  <dcterms:modified xsi:type="dcterms:W3CDTF">2023-10-20T06:59:02Z</dcterms:modified>
</cp:coreProperties>
</file>