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480" windowHeight="11640"/>
  </bookViews>
  <sheets>
    <sheet name="NASLOVNA STRANA" sheetId="5" r:id="rId1"/>
    <sheet name="OPĆI DIO" sheetId="1" r:id="rId2"/>
    <sheet name="PLAN PRIHODA" sheetId="2" r:id="rId3"/>
    <sheet name="PLAN RASHODA I IZDATAKA" sheetId="3" r:id="rId4"/>
    <sheet name="OBRAZLOŽENJE" sheetId="4" r:id="rId5"/>
  </sheets>
  <definedNames>
    <definedName name="_xlnm._FilterDatabase" localSheetId="3" hidden="1">'PLAN RASHODA I IZDATAKA'!#REF!</definedName>
    <definedName name="_xlnm.Print_Titles" localSheetId="2">'PLAN PRIHODA'!$1:$1</definedName>
  </definedNames>
  <calcPr calcId="144525"/>
</workbook>
</file>

<file path=xl/calcChain.xml><?xml version="1.0" encoding="utf-8"?>
<calcChain xmlns="http://schemas.openxmlformats.org/spreadsheetml/2006/main">
  <c r="F62" i="2" l="1"/>
  <c r="F46" i="2"/>
  <c r="C122" i="3"/>
  <c r="C121" i="3"/>
  <c r="C82" i="3"/>
  <c r="C83" i="3"/>
  <c r="E26" i="2"/>
  <c r="L9" i="1"/>
  <c r="L6" i="1"/>
  <c r="K9" i="1"/>
  <c r="K6" i="1"/>
  <c r="B62" i="2"/>
  <c r="E46" i="2"/>
  <c r="B46" i="2"/>
  <c r="B26" i="2"/>
  <c r="C138" i="3"/>
  <c r="C137" i="3"/>
  <c r="C136" i="3"/>
  <c r="C135" i="3"/>
  <c r="C134" i="3"/>
  <c r="C133" i="3"/>
  <c r="C131" i="3"/>
  <c r="C130" i="3"/>
  <c r="C129" i="3"/>
  <c r="I7" i="3" l="1"/>
  <c r="G25" i="3"/>
  <c r="G19" i="3" s="1"/>
  <c r="G8" i="3" s="1"/>
  <c r="G7" i="3" s="1"/>
  <c r="F25" i="3"/>
  <c r="F19" i="3" s="1"/>
  <c r="E25" i="3"/>
  <c r="E19" i="3" s="1"/>
  <c r="E8" i="3" s="1"/>
  <c r="E7" i="3" s="1"/>
  <c r="D43" i="3"/>
  <c r="D31" i="3"/>
  <c r="D25" i="3"/>
  <c r="D20" i="3"/>
  <c r="C10" i="3"/>
  <c r="C11" i="3"/>
  <c r="F8" i="3" l="1"/>
  <c r="F7" i="3" s="1"/>
  <c r="D19" i="3"/>
  <c r="J6" i="1"/>
  <c r="C19" i="3"/>
  <c r="C15" i="3"/>
  <c r="C13" i="3"/>
  <c r="C12" i="3"/>
  <c r="C9" i="3"/>
  <c r="C90" i="3"/>
  <c r="I62" i="2"/>
  <c r="H62" i="2"/>
  <c r="G62" i="2"/>
  <c r="E62" i="2"/>
  <c r="D62" i="2"/>
  <c r="C62" i="2"/>
  <c r="B63" i="2" s="1"/>
  <c r="C99" i="3"/>
  <c r="C98" i="3"/>
  <c r="C97" i="3"/>
  <c r="C96" i="3"/>
  <c r="C95" i="3"/>
  <c r="C94" i="3"/>
  <c r="C92" i="3"/>
  <c r="C91" i="3"/>
  <c r="I46" i="2"/>
  <c r="H46" i="2"/>
  <c r="G46" i="2"/>
  <c r="D46" i="2"/>
  <c r="C46" i="2"/>
  <c r="J8" i="1"/>
  <c r="C43" i="3"/>
  <c r="C33" i="3"/>
  <c r="C29" i="3"/>
  <c r="C28" i="3"/>
  <c r="C25" i="3"/>
  <c r="C59" i="3"/>
  <c r="C26" i="3"/>
  <c r="C49" i="3"/>
  <c r="C42" i="3"/>
  <c r="C40" i="3"/>
  <c r="C39" i="3"/>
  <c r="C38" i="3"/>
  <c r="C37" i="3"/>
  <c r="C36" i="3"/>
  <c r="C35" i="3"/>
  <c r="C34" i="3"/>
  <c r="C32" i="3"/>
  <c r="C53" i="3"/>
  <c r="C30" i="3"/>
  <c r="C27" i="3"/>
  <c r="C24" i="3"/>
  <c r="C23" i="3"/>
  <c r="C22" i="3"/>
  <c r="C21" i="3"/>
  <c r="C18" i="3"/>
  <c r="C17" i="3"/>
  <c r="C61" i="3"/>
  <c r="C58" i="3"/>
  <c r="C57" i="3"/>
  <c r="C50" i="3"/>
  <c r="C48" i="3"/>
  <c r="C47" i="3"/>
  <c r="C14" i="3"/>
  <c r="C60" i="3"/>
  <c r="C56" i="3"/>
  <c r="C55" i="3"/>
  <c r="C52" i="3"/>
  <c r="C51" i="3"/>
  <c r="C41" i="3"/>
  <c r="C31" i="3"/>
  <c r="G26" i="2"/>
  <c r="D26" i="2"/>
  <c r="C26" i="2"/>
  <c r="J11" i="1"/>
  <c r="J10" i="1"/>
  <c r="J9" i="1"/>
  <c r="J7" i="1"/>
  <c r="I26" i="2"/>
  <c r="H26" i="2"/>
  <c r="H12" i="1"/>
  <c r="I12" i="1"/>
  <c r="B27" i="2" l="1"/>
  <c r="B47" i="2"/>
  <c r="D8" i="3"/>
  <c r="D7" i="3" s="1"/>
  <c r="C7" i="3" s="1"/>
  <c r="J12" i="1"/>
  <c r="C8" i="3" l="1"/>
</calcChain>
</file>

<file path=xl/sharedStrings.xml><?xml version="1.0" encoding="utf-8"?>
<sst xmlns="http://schemas.openxmlformats.org/spreadsheetml/2006/main" count="449" uniqueCount="282">
  <si>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</si>
  <si>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</si>
  <si>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</si>
  <si>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</si>
  <si>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</si>
  <si>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</si>
  <si>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</si>
  <si>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</si>
  <si>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Izvor prihoda i primitaka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</si>
  <si>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</si>
  <si>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</si>
  <si>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</si>
  <si>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</si>
  <si>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</si>
  <si>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</si>
  <si>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</si>
  <si>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</si>
  <si>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</si>
  <si>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</si>
  <si>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</si>
  <si>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</si>
  <si>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</si>
  <si>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</si>
  <si>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</si>
  <si>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</si>
  <si>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</si>
  <si>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</si>
  <si>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</si>
  <si>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</si>
  <si>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</si>
  <si>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</si>
  <si>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</si>
  <si>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</si>
  <si>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</si>
  <si>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</si>
  <si>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OŠ DOMAŠINEC</t>
  </si>
  <si>
    <t>OSNOVNO OBRAZOVANJE</t>
  </si>
  <si>
    <t>Dodatna ulaganja na građevinskim objektima</t>
  </si>
  <si>
    <t xml:space="preserve">Konto iz računskog plana   </t>
  </si>
  <si>
    <t>661-Prihodi od prodaje roba na tržištu</t>
  </si>
  <si>
    <t>663-Prihodi od donacija</t>
  </si>
  <si>
    <t>652-Prihodi po posebnim propisima</t>
  </si>
  <si>
    <t>671-MŽ-Prihodi za redovno poslovanje</t>
  </si>
  <si>
    <t>641-Prihodi od financijske imovine</t>
  </si>
  <si>
    <t>VIŠAK/MANJAK + NETO FINANCIRANJE</t>
  </si>
  <si>
    <t>Naknade trošk.osobama izvan rad.od.</t>
  </si>
  <si>
    <t xml:space="preserve">Rashodi za dodatna ulaganja </t>
  </si>
  <si>
    <t>Tabela 1.</t>
  </si>
  <si>
    <t>Tabela 2.</t>
  </si>
  <si>
    <t>Tabela 3.</t>
  </si>
  <si>
    <t>OSNOVNA ŠKOLA DOMAŠINEC</t>
  </si>
  <si>
    <t>Marka Kovača 1, Domašinec</t>
  </si>
  <si>
    <t>40318 DEKANOVEC</t>
  </si>
  <si>
    <t>OIB: 64297918539</t>
  </si>
  <si>
    <t xml:space="preserve">RKDP: </t>
  </si>
  <si>
    <t>6413-Kamate na or.sred. i depozite</t>
  </si>
  <si>
    <t>6614-Prih.od prod.proizv.i roba na trž.</t>
  </si>
  <si>
    <t>6631-Tekuće donacije</t>
  </si>
  <si>
    <t>6711-MŽ-Prih.za financiranje tekućih rashoda</t>
  </si>
  <si>
    <t>6526-Ost.prihodi po pos.propisima</t>
  </si>
  <si>
    <t>Ur.materijal i ostali materijalni rashodi</t>
  </si>
  <si>
    <t>Materijal i sirovina</t>
  </si>
  <si>
    <t>Mat.i dij.za tek.i invest. održavanje</t>
  </si>
  <si>
    <t>Zakupnine i najamnine</t>
  </si>
  <si>
    <t>Premije osiguranja</t>
  </si>
  <si>
    <t>Članarine</t>
  </si>
  <si>
    <t>Bankarske usluge i usluge plat.prometa</t>
  </si>
  <si>
    <t>Uredska oprema i namještaj</t>
  </si>
  <si>
    <t>Oprema za održavanje i zaštitu</t>
  </si>
  <si>
    <t>Sportska i glazbena oprema</t>
  </si>
  <si>
    <t>Knjige</t>
  </si>
  <si>
    <t>Plaće za redovan rad</t>
  </si>
  <si>
    <t>Doprinosi za zdravstveno osiguranje</t>
  </si>
  <si>
    <t>Doprinosi za zapošljavaje</t>
  </si>
  <si>
    <t>Službena putovanja</t>
  </si>
  <si>
    <t>Naknada za prijevoz</t>
  </si>
  <si>
    <t>Stručno usavršavanje zaposlenika</t>
  </si>
  <si>
    <t>Ostale naknade troškova zaposlenima</t>
  </si>
  <si>
    <t>Službena i radna obuća i odjeća</t>
  </si>
  <si>
    <t>Ostale nespomenute usluge</t>
  </si>
  <si>
    <t>Usluge promidžbe i informiranja</t>
  </si>
  <si>
    <t>Komunalne usluge</t>
  </si>
  <si>
    <t>Zdravstvene i veterinarske usluge</t>
  </si>
  <si>
    <t>Intelektualne usluge</t>
  </si>
  <si>
    <t>Računalne usluge</t>
  </si>
  <si>
    <t>Usluge telefona, poštarina i slično</t>
  </si>
  <si>
    <t>Pristojbe i naknade</t>
  </si>
  <si>
    <t>Usluge tekuće i investic. održavanja</t>
  </si>
  <si>
    <t>Ravnateljica:</t>
  </si>
  <si>
    <t>Martina Kivač, mag.theol.</t>
  </si>
  <si>
    <t>Miljenka Kolarić, dipl.oecc.</t>
  </si>
  <si>
    <t>voditeljica računovodstva</t>
  </si>
  <si>
    <t>Projekcija plana za 2019. godinu</t>
  </si>
  <si>
    <t>Ostali nespomenuti rashodi</t>
  </si>
  <si>
    <t>Energija</t>
  </si>
  <si>
    <t>FINANCIJSKI  PLAN RASHODA I IZDATAKA - OŠ DOMAŠINEC</t>
  </si>
  <si>
    <t>FINANCIJSKI PLAN PRIHODA I PRIMITAKA - OŠ DOMAŠINEC</t>
  </si>
  <si>
    <t>rekonstrukcija ureda u Domašincu</t>
  </si>
  <si>
    <t>ulaganja u PŠ Dekanovec-rekonstrukcija</t>
  </si>
  <si>
    <t>2019.</t>
  </si>
  <si>
    <t>rekonstrukcija podova u PŠ Turčišće</t>
  </si>
  <si>
    <t>671-MŽ-Prihodi za tek. i inv. održ.</t>
  </si>
  <si>
    <t>OBRAZLOŽENJE PRIJEDLOGA FINANCIJSKOG PLANA</t>
  </si>
  <si>
    <t>1. Opći dio</t>
  </si>
  <si>
    <t>Prijedlog financijskog plana OŠ Domašinec kao proračunskog korisnika jedinice lokalne i područne (regionalne) samouprave- Međimurske županije za razdoblje</t>
  </si>
  <si>
    <t xml:space="preserve"> (sadržano u Tabeli 1.)</t>
  </si>
  <si>
    <t>d) obrazloženje prijedloga financijskog plana</t>
  </si>
  <si>
    <t>Uz standardnu klasifikaciju (ekonomsku i programsku), primjenjuje se i klasifikacija po izvorima financiranja, pri čemu izvore financiranja čine skupine prihoda iz</t>
  </si>
  <si>
    <t>kojih se podmiruju rashodi određene vrste i određene namjene. Prihodi se planiraju, raspoređuju i iskazuju prema izvorima iz kojih potječu, dok se rashodi planiraju,</t>
  </si>
  <si>
    <t>izvršavaju i računovodstveno prate prema izvorima financiranja (odnosno izvorima prihoda). Ti osnovni izvori financiranja su: opći prihodi i primici, vlastiti prihodi ili</t>
  </si>
  <si>
    <t>izvori financiranja, zatim prihodi za posebne namjene, razne pomoći, donacije, prihodi od nefinancijske imovine i nadoknade štete s osnova osiguranja te namjenski</t>
  </si>
  <si>
    <t>prihodi-primici od zaduživanja.</t>
  </si>
  <si>
    <t>Proračunski korisnik u sklopu funkcija koje se decentraliziraju kod planiranja rashoda se financira prema minimalnim standardima i dužan se pridržavati limita koji su</t>
  </si>
  <si>
    <t>metodologiji koja je zadana i svi se ti pojedinačni planovi proračunskih korisnika Međimurske županije objedinjuju u konačni proračun JLPRS-a, gdje se proračun</t>
  </si>
  <si>
    <t>2. Posebni dio</t>
  </si>
  <si>
    <t>U ovom dijelu obrazloženja prijedloga financijskog plana navode se neke specifičnosti izrade navedenog prijedloga plana. Ovdje je poseban naglasak dat na</t>
  </si>
  <si>
    <t>postavljanje ciljeva koji se programima namjeravaju postići i pokazatelje uspješnosti realizacije ciljeva. Naš glavni cilj je opće obrazovanje djece i mladih. Taj cilj</t>
  </si>
  <si>
    <t>Općine Dekanovec, roditelja naših učenika, lokalnih gospodarstvenika i naših dobavljača), Osnivača - Međimurske županije i nadležnog nam ministarstva, a to je</t>
  </si>
  <si>
    <t>Osim zaposlenika, za realizaciju programa osnovnoškolskog obrazovanja potrebni su i sami učenici. Oni sudjeluju u nastavnom procesu, ali i u brojnim školskim</t>
  </si>
  <si>
    <t>projektima, priredbama i manifestacijama, te se kontinuirano uključuju u sve navedene školske i izvanškolske aktivnosti. Iz raznih školskih aktivnosti planira se</t>
  </si>
  <si>
    <t>Učitelji i stručni suradnici radit će individualno na postizanju povećanja broja učenika sudionika županijskih i državnih natjecanja, za što je također potrebna povećana</t>
  </si>
  <si>
    <t xml:space="preserve">edukacija i stručno usavršavanje. Iznosi za stručno usavršavanje kao preduvjet kvalitete rada će se morati povećati nauštrb nekih drugih troškova, pa će se u </t>
  </si>
  <si>
    <t>neke druge stavke, koje su na žalost nužne i znatno opterećuju naš proračun. Kad se radi  o rashodima za energente, za troškove telefoniranja, interneta,</t>
  </si>
  <si>
    <t>za najam fotokopirnih aparata, za razne troškove čišćenja, higijene, zatim zdravstvene usluge kontrole kuhinje i kuhinjskog osoblja, zatim za usluge potrebne</t>
  </si>
  <si>
    <t>zaštite na radu i slične troškove - tu su manje, više zadani parametri ispod kojih ne možemo ići bez narušavanja normalnog funkcioniranja sustava. Rijetki troškovi</t>
  </si>
  <si>
    <t>sadržani u našem Godišnjem planu rada i Godišnjem kurikulumu, a ne iz sredstava primljenih od Osnivača koja nam služe samo za najnižu razinu funkcioniranja.</t>
  </si>
  <si>
    <t>Poticat ćemo kvalitetnu komunikaciju na relacijama učenik-učenik-roditelj, učenik-učenik, učenik-učitelj te komunikaciju među zaposlenicima kroz zajedničke</t>
  </si>
  <si>
    <t xml:space="preserve">aktivnosti, druženja i slično. Poticat ćemo razvoj pozitivnih vrijednosti i natjecateljskog duha, kao primjerice, organizacijom nagradnih izleta za najuspješnije i/ili </t>
  </si>
  <si>
    <t>Osim učitelja i stručnih suradnika, potrebno usavršavanje vrijedi i za upravu Škole, pa se tako nužno moraju usavršavati i ravnateljica škole, tajnica škole te voditeljica</t>
  </si>
  <si>
    <t xml:space="preserve">Što se tiče troškova vezanih uz riznicu, oni se odnose na energente i vodu, pa obuhvaćaju poziciju Računskog plana 322 - Rashodi za materijal i energiju (u dijelu </t>
  </si>
  <si>
    <t>Ravnateljica.</t>
  </si>
  <si>
    <t>Miljenka Kolarić, dipl. oecc.</t>
  </si>
  <si>
    <t>Martina Kivač, mag. theol.</t>
  </si>
  <si>
    <t>za koje se očekuje da neće stići biti izvršeni do kraja ove godine. Radi se o rashodima školske zadruge, te o rashodima za nabavu potrebne opreme i inventara</t>
  </si>
  <si>
    <t xml:space="preserve">određeni u tablicama kao okvirnom prijedlogu financijskog plana proračunskih korisnika. U toj tablici za OŠ Domašinec navedeni su donji limiti financiranja, a oni </t>
  </si>
  <si>
    <t>uključuju samo ona sredstva koja su potrebna za normalno funkcioniranje škole bez ikakvog nadstandarda. Ove godine nije donesen gornji limit financiranja, nego je</t>
  </si>
  <si>
    <t>Mi se odlučujemo za 4. razinu  iz razloga što se u našem god.izvještaju o izvršenju proračuna-potrebnom za rebalans- izvještava upravo na toj razini klasifikacije.</t>
  </si>
  <si>
    <t>podizanjem materijalnih i drugih uvjeta, shodno našim mogućnostima na još viši standard, u čemu se očekuje pomoć uže i šire zajednice (Općine Domašinec i</t>
  </si>
  <si>
    <t>Od svakog od tih čimbenika očekuje se doprinos realizaciji naših ciljeva, kako u isplati plaća za zaposlene od strane MZO-a (za zaposlene javne službenike i</t>
  </si>
  <si>
    <t>koji su preostali, a koji su predviđeni financijskim planom još mogu biti predmet racionalizacije, no to će morati biti napravljeno, jer su sredstva potrebna za usavršavanje</t>
  </si>
  <si>
    <t>najmarljivije učenike i razrede. Slobodne aktivnosti bit će organizirane kroz grupe, sekcije, uključivo i našu Školsku zadruru "Lafra" sa svojih 10 sekcija. Za te su</t>
  </si>
  <si>
    <t>programe predviđena namjenska sredstva ista kroz sve godine.  Ukupna namjenska sredstva, uključivo i sredstva za školsku kuhinju koja je svakako najveća stavka</t>
  </si>
  <si>
    <t>Ovaj navedeni iznos odnosi se na službena putovanja, stručno usavršavanje zaposlenika i ostale naknade, primjerice naknadu za korištenje osobnog automobila u službene</t>
  </si>
  <si>
    <t>svrhe i slični rashodi.</t>
  </si>
  <si>
    <t>Pokazatelj rezultata</t>
  </si>
  <si>
    <t>Definicija</t>
  </si>
  <si>
    <t>Jedinica</t>
  </si>
  <si>
    <t>Polazna vrijednost</t>
  </si>
  <si>
    <t>Izvor podataka</t>
  </si>
  <si>
    <t>Ciljana vrijednost-2018.</t>
  </si>
  <si>
    <t>Ciljana vrijednost-2019.</t>
  </si>
  <si>
    <t>Povećanje broja učenika koji su uključeni u različite šk. projekte/ priredbe / manifestacije</t>
  </si>
  <si>
    <t>Učenike se potiče na izražavanje kreativnosti, talenata i sposobnosti kroz ovakve aktivnosti</t>
  </si>
  <si>
    <t>Broj</t>
  </si>
  <si>
    <t>OŠ Domašinec</t>
  </si>
  <si>
    <t>Prilog 1-Tabela 1</t>
  </si>
  <si>
    <t>Prilog 2 - Tabela 2</t>
  </si>
  <si>
    <t>Potpuna usklađenost s Državnim pedagoškim standardom u pogledu broja učenika u razrednom odjelu</t>
  </si>
  <si>
    <t>Prilog 3 - Tabela 3</t>
  </si>
  <si>
    <t>Uvođenje dod.grupa nastave za učenike s posebnim interesima za odr.područja (za gradivo koje nije predviđeno standardnim kurikulumom)</t>
  </si>
  <si>
    <t>Uvođenjem dod.grupa nastave omogućava se učenicima s posebnim interesima za određena područja proširenje znanja iz istih te se motivira druge za proširivanjem područja interesa</t>
  </si>
  <si>
    <t>Broj učenika u razrednom odjelu</t>
  </si>
  <si>
    <t>1 dodatna grupa (informatika)</t>
  </si>
  <si>
    <t>2 dodatne grupe (informatika i fizika)</t>
  </si>
  <si>
    <t>3 dodatne grupe (informatika, fizika i biologija)</t>
  </si>
  <si>
    <t>2018.</t>
  </si>
  <si>
    <t>636-Pomoći iz pror.koji nije nadležan</t>
  </si>
  <si>
    <t>6361-Tekuće pomoći iz prorač. MZO</t>
  </si>
  <si>
    <t>Plaće za prekovremeni rad</t>
  </si>
  <si>
    <t>Plaće za posebne uvjete rada</t>
  </si>
  <si>
    <t>Ostali rashodi a zaposlene</t>
  </si>
  <si>
    <t>Fin.plan  za 2018. - ostali izvori</t>
  </si>
  <si>
    <t>Fin.plan za 2018.  - MZO</t>
  </si>
  <si>
    <t>Fin. plan  za 2018. -MŽ</t>
  </si>
  <si>
    <t>Fin.plan za 2018. godinu - svi izvori - ukupno</t>
  </si>
  <si>
    <t>Projekcija plana za 2020. godinu</t>
  </si>
  <si>
    <t>UKUPAN DONOS VIŠKA/MANJKA IZ PRETHODNE(IH) GODINA</t>
  </si>
  <si>
    <t>VIŠAK/MANJAK IZ PRETHODNE(IH) GODINE KOJI ĆE SE POKRITI/RASPOREDITI</t>
  </si>
  <si>
    <t>2020.</t>
  </si>
  <si>
    <t>639-Prij.između pror.kor. istog prorač.</t>
  </si>
  <si>
    <t>632-Pom. od međ.org.i institucija EU</t>
  </si>
  <si>
    <t>6321-Tekuće pomoći od međ.organiz. (Agencija za plaćanje u poljoprivredi)</t>
  </si>
  <si>
    <t>6393-Prij.između pror.kor.temeljem prijenosa EU sredstava (FEAD)</t>
  </si>
  <si>
    <t>6632-Kapitalne donacije (uklj.ProMicro)</t>
  </si>
  <si>
    <t>6361-Tekuće pomoći iz prorač.Općina</t>
  </si>
  <si>
    <t>2018. - 2020. GODINE</t>
  </si>
  <si>
    <t>ulaganja na kotlovnici -matična škola Domašinec</t>
  </si>
  <si>
    <t>izmjena unutrašnje stolarije-Domašinec</t>
  </si>
  <si>
    <t>Financijski plan za 2018. godinu</t>
  </si>
  <si>
    <t>Ukupno prihodi i primici za 2018.</t>
  </si>
  <si>
    <t>Prijedlog Financijskog plana izradila:</t>
  </si>
  <si>
    <t>..</t>
  </si>
  <si>
    <t>.</t>
  </si>
  <si>
    <t>izrada projektne dokumentacije-školska sportska dvorana u Domašincu</t>
  </si>
  <si>
    <t>636-Pomoći iz proračuna koji nije nadl.</t>
  </si>
  <si>
    <t>Ukupno prihodi i primici za 2019.</t>
  </si>
  <si>
    <t>Ukupno prihodi i primici za 2020.</t>
  </si>
  <si>
    <t>2018.-2020. godine , u skladu s člankom 29. Zakona o proračunu sadrži:</t>
  </si>
  <si>
    <t>a) opći dio - procjene prihoda i rashoda za 2018., 2019. i 2020. godinu- ukupno, te uključeni manjak ili višak prihoda koji se s bilančnim kategorijama uravnotežuje</t>
  </si>
  <si>
    <t xml:space="preserve">b) analitički dio - prijedlog plana prihoda (i primitaka) iskazanim po vrstama za razdoblje 2018. - 2020. i po izvorima financiranja (sadržano u Tabeli 2.)                     </t>
  </si>
  <si>
    <t>c) analitički dio - prijedlog plana rashoda (i izdataka) iskazanim po vrstama za radzoblje 2018. - 2020. i po izvorima financiranja (sadržano u Tabeli 3.)</t>
  </si>
  <si>
    <t>Sukladno odredbama Zakona o proračunu, prihodi i rashodi se planiraju na razini podskupine (treće frazine računskog plana) za 2018. godinu, dok se za naredne</t>
  </si>
  <si>
    <t>Po treći puta se u financijski plan uključuje predviđeni manjak, odnosno višak prihoda koji manjak / višak se uravnotežuje u narednom razdoblju. Taj manjak ili višak</t>
  </si>
  <si>
    <t>dvije godine, tj. 2018. i 2019. godinu planiraju na razini skupine (druga razina računskog plana), no Osnivač traži 4. razinu za 2018. i 2. razinu za 2019. i 2020. godinu.</t>
  </si>
  <si>
    <t>Ovdje se koristi 4. razina računskog plana za iduću proračunsku godinu (2018.) i 3. razina za projekcije 2019. i 2020. sukladno usvajanju na Školskom odboru.</t>
  </si>
  <si>
    <t>se procjenjuje da će biti iskazan s 31.12.2017. godine. U ovom slučaju radi se o iskazanom višku na poziciji namjenskih prihoda, jer postoje neki namjenski rashodi</t>
  </si>
  <si>
    <t>prethodni iznos to je stvarni iznos pozicije s kojim se Financijski plan uravnotežuje. Razliku između iznosa od 10.500,00 kn i 5.900,00 kn čine sredstva ŠZ Lafra</t>
  </si>
  <si>
    <t>od Dana kruha i od projekta Florijan i ja, zatim  vezano uz nepotrošene prihode od akcije sakupljanja starog papira i rashode za potrebe ŠŠD-a te projekta BOK</t>
  </si>
  <si>
    <t xml:space="preserve">a sve to u visini od 10.500 kn koji se kao višak prenose u 2018. godinu. Međutim, prvi puta ove godine uvodi se kategorija viška/manjka koji će se stvarno pokriti u </t>
  </si>
  <si>
    <t>u iznosu od 4.600,00 kn koja ne namjerava potrošiti ta sredstva prema svom planu sve dok se ne skupi dovoljna visina sredstava za nabavu opreme koja je potrebna.</t>
  </si>
  <si>
    <t xml:space="preserve">zaključeno da sam proračunski korisnik (OŠ Domašinec) donosi samostalni plan koji uključuje tzv. nadstandard financiranja. Za iduću godinu nismo planirali </t>
  </si>
  <si>
    <t>sredstva za investicijsko održavanje već samo za kapitalna ulaganja. U svim tabelama prijedloga financijskog plana vidljivi su ti gornji limiti (ili nadstandard) koji</t>
  </si>
  <si>
    <t>Tako je iz tabela vidljivo da se radi o kapitalnim ulaganjima u iznosima 1.212.000,00 kn za 2018. godinu, 1.000.000,00 kn za 2019. godinu i 1.000.000,00 kn za</t>
  </si>
  <si>
    <t>2020. godinu. 2018. godine planira se iznos od 1.212.000,00 kn raspodijeliti na ulaganja u kotlovnici u matičnoj školi u Domašincu (250 tis.kn), zatim izmjenu</t>
  </si>
  <si>
    <t>unutrašnje stolarije tj. vratiju u matičnoj školi u Domašincu (162 tis.kn), zatim rekonstrukciju ureda u matičnoj školi u Domašincu (30 tis.kn), zatim rekonstrukciju</t>
  </si>
  <si>
    <t>Za 2019. godinu planiraju se građevinski radovi na dovršetku 1. faze izgradnje školske sportske dvorane u Domašincu u iznosu od 1.000.000,00 kn, a u istom</t>
  </si>
  <si>
    <t>usvaja na sjednici Skupštine Međimurske županije najkasnije do 20.12.2017. godine. Nakon toga, Školski odbor OŠ Domašinec usvaja svoj Financijski plan do</t>
  </si>
  <si>
    <t>31.12.2017. godine pri čemu će se moći koristiti i detaljnija analiza proračunske klasifikacije radi potreba nas kao korisnika i to na 4. ili 5. razini Računskog plana.</t>
  </si>
  <si>
    <t>Za procjenu sredstava za financiranje bilančnih prava decentraliziranih funkcija u razdoblju 2018. - 2020. godine  mogu se koristiti indeksi  u Uputama za izradu</t>
  </si>
  <si>
    <t>prijedloga planova, gdje je navedeni iznos decentraliziranih sredstava za 2018., 2019. i 2020. godinu.  No, napomena se ne odnosi na sredstva nadstandarda, što smo</t>
  </si>
  <si>
    <t xml:space="preserve">mi prikazali u našim planovima vezanim uz kapitalna ulaganja. Treba napomenuti da je u odnosi na planirani iznos od 326.543,00 kn za 2018. godinu iz Općih </t>
  </si>
  <si>
    <t xml:space="preserve">prihoda i primitaka od Međimurske županije kao našeg osnivača, planiran uvećani iznos za bruto-plaću u 50%-tnom iznosu za osobnog asistenta i to u visini </t>
  </si>
  <si>
    <t>13.200,00 kn, dok je druga polovica plaće osigurana iz proračuna Općine Domašinec. To je sve prikazano u Tabeli Plana prihoda i primitaka te u Tabeli Plana</t>
  </si>
  <si>
    <t>rashoda i izdataka prema predviđenom kontu, a budući da nam je predočeno kako će se za sredstva isplaćivati direktno iz Proračuna Međimurske županije, ista</t>
  </si>
  <si>
    <t>su predviđena na originalnoj poziciji Općih prihoda i primitaka. To se razlikuje u odnosu na prethodne godine kada su sredstva za plaće osobnih asistenata dolazila</t>
  </si>
  <si>
    <t>U odnosu na izvorni Prijedlog plana koji se daje našem Osnivaču, konačni prijedlog Financijskog plana se razlikuje za iznos Pomoći od DP-a i to MZO-a za plaće</t>
  </si>
  <si>
    <t xml:space="preserve">2018. godini i predviđa se da će to biti iznos od 5.900,00 kn što se odnosi na sva namjenska sredstva koja su navedena osim sredstava ŠZ Lafra, a u odnosu na </t>
  </si>
  <si>
    <t>ovdje sadržavaju sredstva planirana za dodatna ulaganja na postojećoj opremi i objektima kako bi se poboljšali ukupni materijalni uvjeti u OŠ Domašinec.</t>
  </si>
  <si>
    <t>u PŠ Dekanovec (250 tis.kn),rekonstrukciju podova u PŠ Turčišće (20 tis.kn)  i izradu projektne dokumentacije za školsku sportsku dvoranu Domašinec (500 tis.kn).</t>
  </si>
  <si>
    <t>Od županijskih stručnih službi donesene su Upute za izradu proračuna u kojima stoji da se Prijedlog Financijskog plana prorač.korisnika donosi do 17.11.2017. g. po</t>
  </si>
  <si>
    <t>namještenike), od strane Međimurske županije kao suugovaratelja  plaće jedne osobne asistentice u nastavi i kao partnera u projektu Školski obroci svima! (FEAD)</t>
  </si>
  <si>
    <t>za potrebe prehrane socijalno ugroženih učenika u školskoj kuhinji, zatim od Agencije za plaćanja u poljoprivredi za realizaciju Školske sheme voća i povrća, zatim</t>
  </si>
  <si>
    <t>od Općine Domašinec (za ispunjenje ugovora o financiranju 50% plaće za osobnog asistenta, ali i da nas i dalje prati svojim donacijama za nabavu prijeko potrebne opreme,</t>
  </si>
  <si>
    <t>zatim također Općine Dekanovec da nas i dalje prati svojim donacijama za realizaciju programa PŠ Dekanovec, zatim privatni investitori - donatori, kao npr. gospodin Bakić</t>
  </si>
  <si>
    <t>(osnovnoškolsko obrazovanje) postiže se podizanjem razine kvalitete nastave i to stalnim i kvalitetnim usavršavanjem učitelja, stručnih suradnika i ravnatelja,</t>
  </si>
  <si>
    <t>Ministarstvo znanosti i obrazovanja i na kraju drugih partnera u realizaciji programa, kao npr. Agencije za plaćanja u poljoprivredi, privatnih investitora, itd.</t>
  </si>
  <si>
    <t>koji pomaže u Crowdfounding kampanji u Projektu ProMicro za nabavu prijeko potrebne računalne opreme za programiranje i robotiku za učenike 6. razreda, itd.</t>
  </si>
  <si>
    <t>realizacija za školu bitnih projekata, a tu su nam opet bitni i roditelji učenika.</t>
  </si>
  <si>
    <t xml:space="preserve">Za materijalno opremanje škole iz donacija i prikupljenih sredstava planiramo nabaviti nove ormare za učionice u vrijednosti 20 tis.kn, zatim opremu za video-nadzor u visini </t>
  </si>
  <si>
    <t>40,8 tisuća kn.</t>
  </si>
  <si>
    <t>10 tis. kn, zatim Bicrobit uređaje u vrijednosti 2,4 tis. kn, zatim lektirnu građu u visini 4,5 tis.kn, zatim računalnu opremu u visini 3,9 tis.kn, tj. sveukupno opreme u vrijednosti</t>
  </si>
  <si>
    <t>preraspodjeli sredstava koja su planirana iz županijskog proračuna ponovno pokušati napraviti navedeni zaokret prema nosiocima procesa, a to su zaposlenici, a manje na</t>
  </si>
  <si>
    <t>predviđaju se u ukupnom iznosu od 272 tis. kn za cijelo navedeno razdoblje (od čega je za šk. kuhinju predviđeno cca 136 tis.kn). Ostatak vrijednosti za realizaciju šk.prehrane</t>
  </si>
  <si>
    <t>predviđa se iz sredstava Pomoći i to u iznosu 74,3 tis.kn i to zbog toga što će iznos od 65 tis.kn biti uplaćen iz projekta FEAD, a 9,3 tis.kn iz projekta Sheme voća i povrća.</t>
  </si>
  <si>
    <t>računovodstva. Ukupno planirano na poziciji rashoda za zaposlene s osnova prihoda od osnivača (izuzev plaće za os. asistenta) planira se 18,5 tis.kn.</t>
  </si>
  <si>
    <t>koji se odnosi na troškove el. energije, plina i goriva), te 323 - Rashodi za usluge - u dijelu - opskrba vodom. Kako MŽ uplate iz riznice obračunava sa završetkom</t>
  </si>
  <si>
    <t>fiskalne godine,  plan je da će biti potrošena sva sredstva planirana za ovu godinu, a da će u idućoj godini biti postignut sličan iznos koji se planirao i prethodne godine, tj.</t>
  </si>
  <si>
    <t>na poziciji 3223-Energija:122 tis.kn, a preostalo na dijelu pozicije 3234-Komunalne usluge (cca 7 tis.kn za vodu).</t>
  </si>
  <si>
    <t>Ciljana vrijednost-2020.</t>
  </si>
  <si>
    <t>U Prijedlogu plana nije vidljivo, ali se ovdje mora spomenuti i doprinos realizaciji projekta 2 osobna asistenta u nastavi putem Saveza udruga osoba s invaliditetom MŽ-e.</t>
  </si>
  <si>
    <t>ipak bila premala. Unutar postojećih okvira, kako sada stvari stoje, svu potrebnu opremu i invetar škole nabavljat ćemo iz realizacije ostalih programa koji su</t>
  </si>
  <si>
    <t>3 grupe u razr.nast. (hrvatski, matematika,engleski jezik) i 6 gupa u predmetnoj nastavi (engleski, matematika, njemački, hrvatski , kemija, geograf.)</t>
  </si>
  <si>
    <t>Financijski plan za 2019. godinu</t>
  </si>
  <si>
    <t>Financijski plan za 2020. godinu</t>
  </si>
  <si>
    <t>Opći prihodi i primici-izvor 011</t>
  </si>
  <si>
    <t>Vlastiti prihodi-izvor 031</t>
  </si>
  <si>
    <t>Prihodi za posebne namjene-izvor 043</t>
  </si>
  <si>
    <t>Pomoći-izvor 052 i izvor 054</t>
  </si>
  <si>
    <t>Donacije-izvor 061</t>
  </si>
  <si>
    <t>Dodatna ulaganja na građevinskim objektima - dovršetak 1. faze izgradnje školske sportske dvorane u Domašincu; izmjena krovišta na dijelu OŠ Domašinec (novi dio škole)</t>
  </si>
  <si>
    <t>1.000.000,00       370.000,00</t>
  </si>
  <si>
    <t>Dodatna ulaganja na građevinskim objektima - dovršetak 2. faze izgradnje školske sportske dvorane u Domašincu; izmjena fasade na dijelu OŠ Domašinec (novi dio škole)</t>
  </si>
  <si>
    <t>iznosu planira se dovršenje ili 2. faza izgradnje dvorane u 2020. godini te za svaku godinu po 370 tis.kn - za izmjenu krovišta i novu fasadu na OŠ Domašinec.</t>
  </si>
  <si>
    <t>6382-Kapitalne pomoći temeljem prijenosa EU sredstava</t>
  </si>
  <si>
    <t>6381-Tekuće pomoći temeljem prijenosa EU sredstava</t>
  </si>
  <si>
    <t>638-Pomoći temeljem prijenosa EU sredstava</t>
  </si>
  <si>
    <t>638-Pomoći temeljem prij. EU sred.-1.faza izgradnje ŠSD Domašinec + izmjena krovišta-Domašinec</t>
  </si>
  <si>
    <t>638-Pomoći temeljem prij. EU sred.-2.faza izgradnje ŠSD Domašinec + izmjena fasade - Domašinec</t>
  </si>
  <si>
    <t>Što se tiče Pomoći, one se dijeli na one od međ.organizacija i institucija (ovdje Agencija za plaćanje u poljoprivredi) i tu se predviđa iznos od 9,3 tis.kn (za provedbu</t>
  </si>
  <si>
    <t>asistenta), zatim Pomoći temeljem prijenosa sredstava iz Eu-tekuće (iz proračuna MŽ za 50%-tno sufinanciranje plaće 1. osobnog asistenta) i kapitalne (iz proračuna</t>
  </si>
  <si>
    <t>Sheme voća i povrća), zatim na one koje su izvršene iz proračuna koji nije nadležan, ovdje Općina Domašinec-13,2 tis.kn (za sufinanciranje u 50%-tnom iznosu za plaću 1 os.</t>
  </si>
  <si>
    <t>(za projekt FEAD)-iznos od 65 tis.kn.</t>
  </si>
  <si>
    <t xml:space="preserve">JLPRS u iznosu 1.212 tis.kn za ulaganja na kotlovnici, izmjeni unutrašnje stolarije, ureda i izradi projektne dokumentacije u mat. školi Domašinec, rekonstrukcija podova </t>
  </si>
  <si>
    <t>u PŠ Turčišće, zatim ulaganje u PŠ Dekanovec - sve razrađeno na Financijskom planu rashoda i izdataka) te Pomoći kroz prijenos EU sredstava između pror. korisnika</t>
  </si>
  <si>
    <t>u 5%-tnoj  vrijednosti iz Proračuna Osnivača, a svih preostalih 95% iz prijenosa sredstava iz MZO-a od EU-a. Na inicijativu predstavnika MŽ to je promijenjeno u Pomoći.</t>
  </si>
  <si>
    <t>Domašinec, 23.11.2017. godine</t>
  </si>
  <si>
    <t xml:space="preserve">FINANCIJSKI PLAN  ZA PRORAČUNSKO RAZDOBLJE </t>
  </si>
  <si>
    <t xml:space="preserve">FINANCIJSKI PLAN OŠ DOMAŠINEC ZA 2018. GODINU S PROJEKCIJAMA ZA 2019. I 2020. GODINU                                                                                                                  </t>
  </si>
  <si>
    <t>Pomoći-MZO-izvor 052</t>
  </si>
  <si>
    <t>i druge naknade za zaposlenike u javnom sektoru. Što se potonjeg tiče, uzeta je konzervativna procjena rasta od 2% na masi plaća za iduću proračunsku</t>
  </si>
  <si>
    <t>godinu, a naknade za prijevoz i za nezapošljavanje invalida su predviđene u istom iznosu kao ove godine, što se odnosi i na projekcije.</t>
  </si>
  <si>
    <t>Pomoći- MZO-izvor 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</si>
</sst>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50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  <xf numFmtId="1" fontId="19" fillId="0" borderId="10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wrapText="1"/>
    </xf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2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wrapText="1"/>
    </xf>
    <xf numFmtId="0" fontId="22" fillId="0" borderId="13" xfId="0" applyNumberFormat="1" applyFont="1" applyFill="1" applyBorder="1" applyAlignment="1" applyProtection="1"/>
    <xf numFmtId="4" fontId="24" fillId="0" borderId="13" xfId="0" applyNumberFormat="1" applyFont="1" applyFill="1" applyBorder="1" applyAlignment="1" applyProtection="1">
      <alignment horizontal="right" wrapText="1"/>
    </xf>
    <xf numFmtId="4" fontId="24" fillId="0" borderId="13" xfId="0" applyNumberFormat="1" applyFont="1" applyBorder="1" applyAlignment="1">
      <alignment horizontal="right"/>
    </xf>
    <xf numFmtId="0" fontId="22" fillId="0" borderId="11" xfId="0" applyNumberFormat="1" applyFont="1" applyFill="1" applyBorder="1" applyAlignment="1" applyProtection="1">
      <alignment wrapText="1"/>
    </xf>
    <xf numFmtId="3" fontId="24" fillId="0" borderId="13" xfId="0" applyNumberFormat="1" applyFont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wrapText="1"/>
    </xf>
    <xf numFmtId="4" fontId="19" fillId="0" borderId="13" xfId="0" applyNumberFormat="1" applyFont="1" applyFill="1" applyBorder="1" applyAlignment="1" applyProtection="1"/>
    <xf numFmtId="4" fontId="19" fillId="0" borderId="13" xfId="0" applyNumberFormat="1" applyFont="1" applyFill="1" applyBorder="1" applyAlignment="1" applyProtection="1">
      <alignment wrapText="1"/>
    </xf>
    <xf numFmtId="0" fontId="22" fillId="0" borderId="13" xfId="0" applyNumberFormat="1" applyFont="1" applyFill="1" applyBorder="1" applyAlignment="1" applyProtection="1">
      <alignment wrapText="1"/>
    </xf>
    <xf numFmtId="0" fontId="34" fillId="0" borderId="13" xfId="0" applyNumberFormat="1" applyFont="1" applyFill="1" applyBorder="1" applyAlignment="1" applyProtection="1">
      <alignment wrapText="1"/>
    </xf>
    <xf numFmtId="0" fontId="24" fillId="0" borderId="13" xfId="0" applyNumberFormat="1" applyFont="1" applyFill="1" applyBorder="1" applyAlignment="1" applyProtection="1"/>
    <xf numFmtId="4" fontId="24" fillId="0" borderId="13" xfId="0" applyNumberFormat="1" applyFont="1" applyFill="1" applyBorder="1" applyAlignment="1" applyProtection="1"/>
    <xf numFmtId="4" fontId="22" fillId="0" borderId="13" xfId="0" applyNumberFormat="1" applyFont="1" applyFill="1" applyBorder="1" applyAlignment="1" applyProtection="1"/>
    <xf numFmtId="4" fontId="18" fillId="0" borderId="14" xfId="0" applyNumberFormat="1" applyFont="1" applyBorder="1" applyAlignment="1">
      <alignment horizontal="right" wrapText="1"/>
    </xf>
    <xf numFmtId="4" fontId="18" fillId="0" borderId="14" xfId="0" applyNumberFormat="1" applyFont="1" applyBorder="1" applyAlignment="1">
      <alignment horizontal="right"/>
    </xf>
    <xf numFmtId="0" fontId="22" fillId="0" borderId="16" xfId="0" applyNumberFormat="1" applyFont="1" applyFill="1" applyBorder="1" applyAlignment="1" applyProtection="1">
      <alignment wrapText="1"/>
    </xf>
    <xf numFmtId="0" fontId="24" fillId="0" borderId="16" xfId="0" applyNumberFormat="1" applyFont="1" applyFill="1" applyBorder="1" applyAlignment="1" applyProtection="1"/>
    <xf numFmtId="4" fontId="22" fillId="0" borderId="16" xfId="0" applyNumberFormat="1" applyFont="1" applyFill="1" applyBorder="1" applyAlignment="1" applyProtection="1">
      <alignment horizontal="right"/>
    </xf>
    <xf numFmtId="1" fontId="35" fillId="0" borderId="10" xfId="0" applyNumberFormat="1" applyFont="1" applyBorder="1" applyAlignment="1">
      <alignment wrapText="1"/>
    </xf>
    <xf numFmtId="4" fontId="18" fillId="0" borderId="14" xfId="0" applyNumberFormat="1" applyFont="1" applyBorder="1" applyAlignment="1">
      <alignment vertical="center" wrapText="1"/>
    </xf>
    <xf numFmtId="4" fontId="18" fillId="0" borderId="13" xfId="0" applyNumberFormat="1" applyFont="1" applyBorder="1" applyAlignment="1">
      <alignment vertical="center" wrapText="1"/>
    </xf>
    <xf numFmtId="4" fontId="18" fillId="0" borderId="17" xfId="0" applyNumberFormat="1" applyFont="1" applyBorder="1" applyAlignment="1">
      <alignment vertical="center" wrapText="1"/>
    </xf>
    <xf numFmtId="4" fontId="18" fillId="0" borderId="13" xfId="0" applyNumberFormat="1" applyFont="1" applyBorder="1"/>
    <xf numFmtId="4" fontId="18" fillId="0" borderId="13" xfId="0" applyNumberFormat="1" applyFont="1" applyBorder="1" applyAlignment="1">
      <alignment horizontal="right" wrapText="1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/>
    </xf>
    <xf numFmtId="4" fontId="18" fillId="0" borderId="17" xfId="0" applyNumberFormat="1" applyFont="1" applyBorder="1"/>
    <xf numFmtId="0" fontId="29" fillId="0" borderId="18" xfId="0" quotePrefix="1" applyFont="1" applyBorder="1" applyAlignment="1">
      <alignment horizontal="left" wrapText="1"/>
    </xf>
    <xf numFmtId="0" fontId="29" fillId="0" borderId="19" xfId="0" quotePrefix="1" applyFont="1" applyBorder="1" applyAlignment="1">
      <alignment horizontal="left" wrapText="1"/>
    </xf>
    <xf numFmtId="0" fontId="29" fillId="0" borderId="19" xfId="0" quotePrefix="1" applyFont="1" applyBorder="1" applyAlignment="1">
      <alignment horizontal="center" wrapText="1"/>
    </xf>
    <xf numFmtId="0" fontId="29" fillId="0" borderId="19" xfId="0" quotePrefix="1" applyNumberFormat="1" applyFont="1" applyFill="1" applyBorder="1" applyAlignment="1" applyProtection="1">
      <alignment horizontal="left"/>
    </xf>
    <xf numFmtId="0" fontId="24" fillId="0" borderId="20" xfId="0" applyNumberFormat="1" applyFont="1" applyFill="1" applyBorder="1" applyAlignment="1" applyProtection="1">
      <alignment vertical="center" wrapText="1"/>
    </xf>
    <xf numFmtId="0" fontId="24" fillId="0" borderId="21" xfId="0" applyNumberFormat="1" applyFont="1" applyFill="1" applyBorder="1" applyAlignment="1" applyProtection="1">
      <alignment vertical="center" wrapText="1"/>
    </xf>
    <xf numFmtId="4" fontId="24" fillId="0" borderId="17" xfId="0" applyNumberFormat="1" applyFont="1" applyFill="1" applyBorder="1" applyAlignment="1" applyProtection="1">
      <alignment horizontal="right" wrapText="1"/>
    </xf>
    <xf numFmtId="0" fontId="19" fillId="0" borderId="22" xfId="0" applyFont="1" applyBorder="1" applyAlignment="1">
      <alignment horizontal="left"/>
    </xf>
    <xf numFmtId="4" fontId="19" fillId="0" borderId="23" xfId="0" applyNumberFormat="1" applyFont="1" applyFill="1" applyBorder="1" applyAlignment="1" applyProtection="1">
      <alignment wrapText="1"/>
    </xf>
    <xf numFmtId="4" fontId="24" fillId="0" borderId="23" xfId="0" applyNumberFormat="1" applyFont="1" applyFill="1" applyBorder="1" applyAlignment="1" applyProtection="1">
      <alignment horizontal="right" wrapText="1"/>
    </xf>
    <xf numFmtId="4" fontId="24" fillId="0" borderId="24" xfId="0" applyNumberFormat="1" applyFont="1" applyFill="1" applyBorder="1" applyAlignment="1" applyProtection="1">
      <alignment horizontal="right" wrapText="1"/>
    </xf>
    <xf numFmtId="0" fontId="24" fillId="0" borderId="18" xfId="0" quotePrefix="1" applyFont="1" applyBorder="1" applyAlignment="1">
      <alignment horizontal="left" wrapText="1"/>
    </xf>
    <xf numFmtId="0" fontId="24" fillId="0" borderId="19" xfId="0" quotePrefix="1" applyFont="1" applyBorder="1" applyAlignment="1">
      <alignment horizontal="left" wrapText="1"/>
    </xf>
    <xf numFmtId="0" fontId="24" fillId="0" borderId="19" xfId="0" quotePrefix="1" applyFont="1" applyBorder="1" applyAlignment="1">
      <alignment horizontal="center" wrapText="1"/>
    </xf>
    <xf numFmtId="0" fontId="24" fillId="0" borderId="19" xfId="0" quotePrefix="1" applyNumberFormat="1" applyFont="1" applyFill="1" applyBorder="1" applyAlignment="1" applyProtection="1">
      <alignment horizontal="left"/>
    </xf>
    <xf numFmtId="4" fontId="24" fillId="0" borderId="23" xfId="0" applyNumberFormat="1" applyFont="1" applyFill="1" applyBorder="1" applyAlignment="1" applyProtection="1"/>
    <xf numFmtId="4" fontId="24" fillId="0" borderId="27" xfId="0" applyNumberFormat="1" applyFont="1" applyBorder="1" applyAlignment="1">
      <alignment horizontal="right"/>
    </xf>
    <xf numFmtId="4" fontId="24" fillId="0" borderId="24" xfId="0" applyNumberFormat="1" applyFont="1" applyFill="1" applyBorder="1" applyAlignment="1" applyProtection="1"/>
    <xf numFmtId="4" fontId="24" fillId="0" borderId="28" xfId="0" applyNumberFormat="1" applyFont="1" applyBorder="1" applyAlignment="1">
      <alignment horizontal="right"/>
    </xf>
    <xf numFmtId="4" fontId="24" fillId="0" borderId="24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0" fontId="24" fillId="0" borderId="22" xfId="0" quotePrefix="1" applyFont="1" applyBorder="1" applyAlignment="1">
      <alignment horizontal="left"/>
    </xf>
    <xf numFmtId="0" fontId="22" fillId="0" borderId="17" xfId="0" applyNumberFormat="1" applyFont="1" applyFill="1" applyBorder="1" applyAlignment="1" applyProtection="1"/>
    <xf numFmtId="0" fontId="18" fillId="0" borderId="23" xfId="0" applyNumberFormat="1" applyFont="1" applyFill="1" applyBorder="1" applyAlignment="1" applyProtection="1">
      <alignment wrapText="1"/>
    </xf>
    <xf numFmtId="3" fontId="24" fillId="0" borderId="23" xfId="0" applyNumberFormat="1" applyFont="1" applyBorder="1" applyAlignment="1">
      <alignment horizontal="right"/>
    </xf>
    <xf numFmtId="3" fontId="24" fillId="0" borderId="24" xfId="0" applyNumberFormat="1" applyFont="1" applyBorder="1" applyAlignment="1">
      <alignment horizontal="right"/>
    </xf>
    <xf numFmtId="3" fontId="24" fillId="0" borderId="25" xfId="0" applyNumberFormat="1" applyFont="1" applyBorder="1" applyAlignment="1">
      <alignment horizontal="right"/>
    </xf>
    <xf numFmtId="0" fontId="22" fillId="0" borderId="25" xfId="0" applyNumberFormat="1" applyFont="1" applyFill="1" applyBorder="1" applyAlignment="1" applyProtection="1"/>
    <xf numFmtId="3" fontId="24" fillId="0" borderId="26" xfId="0" applyNumberFormat="1" applyFont="1" applyBorder="1" applyAlignment="1">
      <alignment horizontal="right"/>
    </xf>
    <xf numFmtId="4" fontId="19" fillId="0" borderId="29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3" fillId="18" borderId="18" xfId="0" applyNumberFormat="1" applyFont="1" applyFill="1" applyBorder="1" applyAlignment="1" applyProtection="1">
      <alignment horizontal="center" vertical="center" wrapText="1"/>
    </xf>
    <xf numFmtId="0" fontId="23" fillId="18" borderId="20" xfId="0" applyNumberFormat="1" applyFont="1" applyFill="1" applyBorder="1" applyAlignment="1" applyProtection="1">
      <alignment horizontal="center" vertical="center" wrapText="1"/>
    </xf>
    <xf numFmtId="0" fontId="24" fillId="18" borderId="20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center"/>
    </xf>
    <xf numFmtId="0" fontId="24" fillId="0" borderId="25" xfId="0" applyNumberFormat="1" applyFont="1" applyFill="1" applyBorder="1" applyAlignment="1" applyProtection="1">
      <alignment horizontal="left"/>
    </xf>
    <xf numFmtId="0" fontId="22" fillId="0" borderId="25" xfId="0" applyNumberFormat="1" applyFont="1" applyFill="1" applyBorder="1" applyAlignment="1" applyProtection="1">
      <alignment horizontal="center"/>
    </xf>
    <xf numFmtId="0" fontId="22" fillId="0" borderId="30" xfId="0" applyNumberFormat="1" applyFont="1" applyFill="1" applyBorder="1" applyAlignment="1" applyProtection="1">
      <alignment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right" vertical="center" wrapText="1"/>
    </xf>
    <xf numFmtId="0" fontId="24" fillId="0" borderId="20" xfId="0" applyNumberFormat="1" applyFont="1" applyFill="1" applyBorder="1" applyAlignment="1" applyProtection="1">
      <alignment horizontal="left"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1" fontId="19" fillId="19" borderId="34" xfId="0" applyNumberFormat="1" applyFont="1" applyFill="1" applyBorder="1" applyAlignment="1">
      <alignment horizontal="left" wrapText="1"/>
    </xf>
    <xf numFmtId="0" fontId="19" fillId="0" borderId="35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4" fontId="18" fillId="0" borderId="37" xfId="0" applyNumberFormat="1" applyFont="1" applyBorder="1" applyAlignment="1">
      <alignment horizontal="right"/>
    </xf>
    <xf numFmtId="0" fontId="19" fillId="0" borderId="25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4" fontId="22" fillId="0" borderId="16" xfId="0" applyNumberFormat="1" applyFont="1" applyFill="1" applyBorder="1" applyAlignment="1" applyProtection="1"/>
    <xf numFmtId="0" fontId="22" fillId="0" borderId="25" xfId="0" applyNumberFormat="1" applyFont="1" applyFill="1" applyBorder="1" applyAlignment="1" applyProtection="1">
      <alignment horizontal="right"/>
    </xf>
    <xf numFmtId="0" fontId="23" fillId="18" borderId="21" xfId="0" applyNumberFormat="1" applyFont="1" applyFill="1" applyBorder="1" applyAlignment="1" applyProtection="1">
      <alignment horizontal="center" vertical="center" wrapText="1"/>
    </xf>
    <xf numFmtId="0" fontId="24" fillId="0" borderId="17" xfId="0" applyNumberFormat="1" applyFont="1" applyFill="1" applyBorder="1" applyAlignment="1" applyProtection="1"/>
    <xf numFmtId="4" fontId="24" fillId="0" borderId="17" xfId="0" applyNumberFormat="1" applyFont="1" applyFill="1" applyBorder="1" applyAlignment="1" applyProtection="1"/>
    <xf numFmtId="4" fontId="22" fillId="0" borderId="17" xfId="0" applyNumberFormat="1" applyFont="1" applyFill="1" applyBorder="1" applyAlignment="1" applyProtection="1"/>
    <xf numFmtId="0" fontId="24" fillId="0" borderId="38" xfId="0" applyNumberFormat="1" applyFont="1" applyFill="1" applyBorder="1" applyAlignment="1" applyProtection="1"/>
    <xf numFmtId="0" fontId="22" fillId="0" borderId="32" xfId="0" applyNumberFormat="1" applyFont="1" applyFill="1" applyBorder="1" applyAlignment="1" applyProtection="1">
      <alignment wrapText="1"/>
    </xf>
    <xf numFmtId="4" fontId="22" fillId="0" borderId="32" xfId="0" applyNumberFormat="1" applyFont="1" applyFill="1" applyBorder="1" applyAlignment="1" applyProtection="1"/>
    <xf numFmtId="0" fontId="22" fillId="0" borderId="32" xfId="0" applyNumberFormat="1" applyFont="1" applyFill="1" applyBorder="1" applyAlignment="1" applyProtection="1"/>
    <xf numFmtId="0" fontId="22" fillId="0" borderId="33" xfId="0" applyNumberFormat="1" applyFont="1" applyFill="1" applyBorder="1" applyAlignment="1" applyProtection="1"/>
    <xf numFmtId="4" fontId="22" fillId="0" borderId="30" xfId="0" applyNumberFormat="1" applyFont="1" applyFill="1" applyBorder="1" applyAlignment="1" applyProtection="1"/>
    <xf numFmtId="0" fontId="22" fillId="0" borderId="30" xfId="0" applyNumberFormat="1" applyFont="1" applyFill="1" applyBorder="1" applyAlignment="1" applyProtection="1"/>
    <xf numFmtId="0" fontId="22" fillId="0" borderId="39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>
      <alignment horizontal="right"/>
    </xf>
    <xf numFmtId="1" fontId="35" fillId="0" borderId="0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horizontal="center"/>
    </xf>
    <xf numFmtId="0" fontId="19" fillId="0" borderId="40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1" fontId="19" fillId="19" borderId="42" xfId="0" applyNumberFormat="1" applyFont="1" applyFill="1" applyBorder="1" applyAlignment="1">
      <alignment horizontal="left" wrapText="1"/>
    </xf>
    <xf numFmtId="0" fontId="19" fillId="0" borderId="44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4" fontId="18" fillId="0" borderId="37" xfId="0" applyNumberFormat="1" applyFont="1" applyBorder="1" applyAlignment="1">
      <alignment vertical="center" wrapText="1"/>
    </xf>
    <xf numFmtId="4" fontId="24" fillId="0" borderId="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5" fillId="0" borderId="13" xfId="0" applyNumberFormat="1" applyFont="1" applyFill="1" applyBorder="1" applyAlignment="1" applyProtection="1">
      <alignment horizontal="center" vertical="center"/>
    </xf>
    <xf numFmtId="0" fontId="24" fillId="0" borderId="13" xfId="0" applyNumberFormat="1" applyFont="1" applyFill="1" applyBorder="1" applyAlignment="1" applyProtection="1">
      <alignment horizontal="center" vertical="center"/>
    </xf>
    <xf numFmtId="0" fontId="24" fillId="18" borderId="13" xfId="0" applyNumberFormat="1" applyFont="1" applyFill="1" applyBorder="1" applyAlignment="1" applyProtection="1">
      <alignment horizontal="center" vertical="center" wrapText="1"/>
    </xf>
    <xf numFmtId="4" fontId="24" fillId="18" borderId="13" xfId="0" applyNumberFormat="1" applyFont="1" applyFill="1" applyBorder="1" applyAlignment="1" applyProtection="1">
      <alignment horizontal="right" vertical="center" wrapText="1"/>
    </xf>
    <xf numFmtId="0" fontId="24" fillId="18" borderId="13" xfId="0" applyNumberFormat="1" applyFont="1" applyFill="1" applyBorder="1" applyAlignment="1" applyProtection="1">
      <alignment horizontal="right" vertical="center" wrapText="1"/>
    </xf>
    <xf numFmtId="4" fontId="22" fillId="18" borderId="13" xfId="0" applyNumberFormat="1" applyFont="1" applyFill="1" applyBorder="1" applyAlignment="1" applyProtection="1">
      <alignment horizontal="right" vertical="center" wrapText="1"/>
    </xf>
    <xf numFmtId="4" fontId="24" fillId="18" borderId="13" xfId="0" applyNumberFormat="1" applyFont="1" applyFill="1" applyBorder="1" applyAlignment="1" applyProtection="1">
      <alignment horizontal="right" wrapText="1"/>
    </xf>
    <xf numFmtId="0" fontId="25" fillId="0" borderId="25" xfId="0" applyNumberFormat="1" applyFont="1" applyFill="1" applyBorder="1" applyAlignment="1" applyProtection="1">
      <alignment horizontal="center" vertical="center"/>
    </xf>
    <xf numFmtId="0" fontId="25" fillId="0" borderId="17" xfId="0" applyNumberFormat="1" applyFont="1" applyFill="1" applyBorder="1" applyAlignment="1" applyProtection="1">
      <alignment horizontal="center" vertical="center"/>
    </xf>
    <xf numFmtId="0" fontId="36" fillId="0" borderId="17" xfId="0" applyNumberFormat="1" applyFont="1" applyFill="1" applyBorder="1" applyAlignment="1" applyProtection="1">
      <alignment horizontal="center" vertical="center"/>
    </xf>
    <xf numFmtId="0" fontId="23" fillId="18" borderId="25" xfId="0" applyNumberFormat="1" applyFont="1" applyFill="1" applyBorder="1" applyAlignment="1" applyProtection="1">
      <alignment horizontal="center" vertical="center" wrapText="1"/>
    </xf>
    <xf numFmtId="0" fontId="24" fillId="18" borderId="17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horizontal="center" wrapText="1"/>
    </xf>
    <xf numFmtId="0" fontId="19" fillId="0" borderId="14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4" fontId="18" fillId="0" borderId="32" xfId="0" applyNumberFormat="1" applyFont="1" applyBorder="1" applyAlignment="1">
      <alignment vertic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4" fontId="24" fillId="0" borderId="32" xfId="0" applyNumberFormat="1" applyFont="1" applyFill="1" applyBorder="1" applyAlignment="1" applyProtection="1">
      <alignment horizontal="right" wrapText="1"/>
    </xf>
    <xf numFmtId="4" fontId="24" fillId="0" borderId="55" xfId="0" applyNumberFormat="1" applyFont="1" applyFill="1" applyBorder="1" applyAlignment="1" applyProtection="1">
      <alignment horizontal="right" wrapText="1"/>
    </xf>
    <xf numFmtId="4" fontId="24" fillId="0" borderId="33" xfId="0" applyNumberFormat="1" applyFont="1" applyFill="1" applyBorder="1" applyAlignment="1" applyProtection="1">
      <alignment horizontal="right" wrapText="1"/>
    </xf>
    <xf numFmtId="4" fontId="24" fillId="0" borderId="0" xfId="0" applyNumberFormat="1" applyFont="1" applyFill="1" applyBorder="1" applyAlignment="1" applyProtection="1">
      <alignment horizontal="right" wrapText="1"/>
    </xf>
    <xf numFmtId="4" fontId="24" fillId="0" borderId="30" xfId="0" applyNumberFormat="1" applyFont="1" applyFill="1" applyBorder="1" applyAlignment="1" applyProtection="1"/>
    <xf numFmtId="4" fontId="24" fillId="0" borderId="1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4" fontId="22" fillId="20" borderId="13" xfId="0" applyNumberFormat="1" applyFont="1" applyFill="1" applyBorder="1" applyAlignment="1" applyProtection="1"/>
    <xf numFmtId="1" fontId="39" fillId="19" borderId="34" xfId="0" applyNumberFormat="1" applyFont="1" applyFill="1" applyBorder="1" applyAlignment="1">
      <alignment horizontal="left" wrapText="1"/>
    </xf>
    <xf numFmtId="1" fontId="39" fillId="19" borderId="15" xfId="0" applyNumberFormat="1" applyFont="1" applyFill="1" applyBorder="1" applyAlignment="1">
      <alignment horizontal="left" wrapText="1"/>
    </xf>
    <xf numFmtId="1" fontId="39" fillId="0" borderId="15" xfId="0" applyNumberFormat="1" applyFont="1" applyBorder="1" applyAlignment="1">
      <alignment horizontal="left" wrapText="1"/>
    </xf>
    <xf numFmtId="1" fontId="39" fillId="0" borderId="15" xfId="0" applyNumberFormat="1" applyFont="1" applyBorder="1" applyAlignment="1">
      <alignment wrapText="1"/>
    </xf>
    <xf numFmtId="1" fontId="39" fillId="19" borderId="36" xfId="0" applyNumberFormat="1" applyFont="1" applyFill="1" applyBorder="1" applyAlignment="1">
      <alignment horizontal="left" wrapText="1"/>
    </xf>
    <xf numFmtId="0" fontId="35" fillId="0" borderId="43" xfId="0" applyFont="1" applyBorder="1" applyAlignment="1">
      <alignment vertic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/>
    </xf>
    <xf numFmtId="0" fontId="23" fillId="18" borderId="56" xfId="0" applyNumberFormat="1" applyFont="1" applyFill="1" applyBorder="1" applyAlignment="1" applyProtection="1">
      <alignment horizontal="center" vertical="center" wrapText="1"/>
    </xf>
    <xf numFmtId="0" fontId="23" fillId="18" borderId="37" xfId="0" applyNumberFormat="1" applyFont="1" applyFill="1" applyBorder="1" applyAlignment="1" applyProtection="1">
      <alignment horizontal="center" vertical="center" wrapText="1"/>
    </xf>
    <xf numFmtId="0" fontId="24" fillId="18" borderId="37" xfId="0" applyNumberFormat="1" applyFont="1" applyFill="1" applyBorder="1" applyAlignment="1" applyProtection="1">
      <alignment horizontal="center" vertical="center" wrapText="1"/>
    </xf>
    <xf numFmtId="0" fontId="23" fillId="18" borderId="41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0" borderId="11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/>
    </xf>
    <xf numFmtId="4" fontId="22" fillId="0" borderId="16" xfId="0" applyNumberFormat="1" applyFont="1" applyFill="1" applyBorder="1" applyAlignment="1" applyProtection="1">
      <alignment horizontal="right" wrapText="1"/>
    </xf>
    <xf numFmtId="4" fontId="22" fillId="0" borderId="30" xfId="0" applyNumberFormat="1" applyFont="1" applyFill="1" applyBorder="1" applyAlignment="1" applyProtection="1">
      <alignment horizontal="right" wrapText="1"/>
    </xf>
    <xf numFmtId="4" fontId="24" fillId="0" borderId="15" xfId="0" applyNumberFormat="1" applyFont="1" applyFill="1" applyBorder="1" applyAlignment="1" applyProtection="1">
      <alignment horizontal="right" wrapText="1"/>
    </xf>
    <xf numFmtId="4" fontId="24" fillId="0" borderId="22" xfId="0" applyNumberFormat="1" applyFont="1" applyFill="1" applyBorder="1" applyAlignment="1" applyProtection="1">
      <alignment horizontal="right" wrapText="1"/>
    </xf>
    <xf numFmtId="4" fontId="24" fillId="0" borderId="22" xfId="0" applyNumberFormat="1" applyFont="1" applyBorder="1" applyAlignment="1">
      <alignment horizontal="right"/>
    </xf>
    <xf numFmtId="4" fontId="24" fillId="0" borderId="28" xfId="0" applyNumberFormat="1" applyFont="1" applyFill="1" applyBorder="1" applyAlignment="1" applyProtection="1">
      <alignment horizontal="right" wrapText="1"/>
    </xf>
    <xf numFmtId="4" fontId="24" fillId="0" borderId="15" xfId="0" applyNumberFormat="1" applyFont="1" applyBorder="1" applyAlignment="1">
      <alignment horizontal="right"/>
    </xf>
    <xf numFmtId="4" fontId="24" fillId="0" borderId="57" xfId="0" applyNumberFormat="1" applyFont="1" applyFill="1" applyBorder="1" applyAlignment="1" applyProtection="1">
      <alignment horizontal="right" wrapText="1"/>
    </xf>
    <xf numFmtId="0" fontId="30" fillId="0" borderId="0" xfId="0" applyNumberFormat="1" applyFont="1" applyFill="1" applyBorder="1" applyAlignment="1" applyProtection="1">
      <alignment horizontal="center"/>
    </xf>
    <xf numFmtId="0" fontId="19" fillId="0" borderId="28" xfId="0" quotePrefix="1" applyNumberFormat="1" applyFont="1" applyFill="1" applyBorder="1" applyAlignment="1" applyProtection="1">
      <alignment horizontal="left" wrapText="1"/>
    </xf>
    <xf numFmtId="0" fontId="18" fillId="0" borderId="46" xfId="0" applyNumberFormat="1" applyFont="1" applyFill="1" applyBorder="1" applyAlignment="1" applyProtection="1">
      <alignment wrapText="1"/>
    </xf>
    <xf numFmtId="0" fontId="19" fillId="0" borderId="22" xfId="0" applyNumberFormat="1" applyFont="1" applyFill="1" applyBorder="1" applyAlignment="1" applyProtection="1">
      <alignment horizontal="left" wrapText="1"/>
    </xf>
    <xf numFmtId="0" fontId="18" fillId="0" borderId="11" xfId="0" applyNumberFormat="1" applyFont="1" applyFill="1" applyBorder="1" applyAlignment="1" applyProtection="1">
      <alignment wrapText="1"/>
    </xf>
    <xf numFmtId="0" fontId="18" fillId="0" borderId="11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Border="1" applyAlignment="1" applyProtection="1">
      <alignment vertical="center" wrapText="1"/>
    </xf>
    <xf numFmtId="0" fontId="19" fillId="0" borderId="22" xfId="0" quotePrefix="1" applyFont="1" applyBorder="1" applyAlignment="1">
      <alignment horizontal="left"/>
    </xf>
    <xf numFmtId="0" fontId="19" fillId="0" borderId="22" xfId="0" quotePrefix="1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19" fillId="0" borderId="28" xfId="0" applyNumberFormat="1" applyFont="1" applyFill="1" applyBorder="1" applyAlignment="1" applyProtection="1">
      <alignment horizontal="left" wrapText="1"/>
    </xf>
    <xf numFmtId="0" fontId="24" fillId="0" borderId="28" xfId="0" applyNumberFormat="1" applyFont="1" applyFill="1" applyBorder="1" applyAlignment="1" applyProtection="1">
      <alignment horizontal="left" wrapText="1"/>
    </xf>
    <xf numFmtId="0" fontId="22" fillId="0" borderId="46" xfId="0" applyNumberFormat="1" applyFont="1" applyFill="1" applyBorder="1" applyAlignment="1" applyProtection="1">
      <alignment wrapText="1"/>
    </xf>
    <xf numFmtId="0" fontId="22" fillId="0" borderId="46" xfId="0" applyNumberFormat="1" applyFont="1" applyFill="1" applyBorder="1" applyAlignment="1" applyProtection="1"/>
    <xf numFmtId="0" fontId="24" fillId="0" borderId="47" xfId="0" quotePrefix="1" applyNumberFormat="1" applyFont="1" applyFill="1" applyBorder="1" applyAlignment="1" applyProtection="1">
      <alignment horizontal="center" vertical="center" wrapText="1"/>
    </xf>
    <xf numFmtId="0" fontId="22" fillId="0" borderId="48" xfId="0" applyNumberFormat="1" applyFont="1" applyFill="1" applyBorder="1" applyAlignment="1" applyProtection="1">
      <alignment horizontal="center" vertical="center" wrapText="1"/>
    </xf>
    <xf numFmtId="0" fontId="22" fillId="0" borderId="48" xfId="0" applyNumberFormat="1" applyFont="1" applyFill="1" applyBorder="1" applyAlignment="1" applyProtection="1"/>
    <xf numFmtId="0" fontId="22" fillId="0" borderId="49" xfId="0" applyNumberFormat="1" applyFont="1" applyFill="1" applyBorder="1" applyAlignment="1" applyProtection="1"/>
    <xf numFmtId="0" fontId="24" fillId="0" borderId="22" xfId="0" applyFont="1" applyBorder="1" applyAlignment="1">
      <alignment horizontal="left" wrapText="1"/>
    </xf>
    <xf numFmtId="0" fontId="0" fillId="0" borderId="11" xfId="0" applyNumberFormat="1" applyFill="1" applyBorder="1" applyAlignment="1" applyProtection="1"/>
    <xf numFmtId="0" fontId="0" fillId="0" borderId="14" xfId="0" applyNumberFormat="1" applyFill="1" applyBorder="1" applyAlignment="1" applyProtection="1"/>
    <xf numFmtId="4" fontId="19" fillId="0" borderId="29" xfId="0" applyNumberFormat="1" applyFont="1" applyBorder="1" applyAlignment="1">
      <alignment horizontal="center"/>
    </xf>
    <xf numFmtId="4" fontId="19" fillId="0" borderId="50" xfId="0" applyNumberFormat="1" applyFont="1" applyBorder="1" applyAlignment="1">
      <alignment horizontal="center"/>
    </xf>
    <xf numFmtId="4" fontId="19" fillId="0" borderId="51" xfId="0" applyNumberFormat="1" applyFont="1" applyBorder="1" applyAlignment="1">
      <alignment horizontal="center"/>
    </xf>
    <xf numFmtId="0" fontId="32" fillId="0" borderId="2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4" fontId="22" fillId="0" borderId="16" xfId="0" applyNumberFormat="1" applyFont="1" applyFill="1" applyBorder="1" applyAlignment="1" applyProtection="1">
      <alignment horizontal="center"/>
    </xf>
    <xf numFmtId="4" fontId="22" fillId="0" borderId="30" xfId="0" applyNumberFormat="1" applyFont="1" applyFill="1" applyBorder="1" applyAlignment="1" applyProtection="1">
      <alignment horizontal="center"/>
    </xf>
    <xf numFmtId="4" fontId="22" fillId="0" borderId="38" xfId="0" applyNumberFormat="1" applyFont="1" applyFill="1" applyBorder="1" applyAlignment="1" applyProtection="1">
      <alignment horizontal="center"/>
    </xf>
    <xf numFmtId="4" fontId="22" fillId="0" borderId="39" xfId="0" applyNumberFormat="1" applyFont="1" applyFill="1" applyBorder="1" applyAlignment="1" applyProtection="1">
      <alignment horizontal="center"/>
    </xf>
    <xf numFmtId="4" fontId="22" fillId="0" borderId="16" xfId="0" applyNumberFormat="1" applyFont="1" applyFill="1" applyBorder="1" applyAlignment="1" applyProtection="1">
      <alignment horizontal="right" wrapText="1"/>
    </xf>
    <xf numFmtId="4" fontId="22" fillId="0" borderId="30" xfId="0" applyNumberFormat="1" applyFont="1" applyFill="1" applyBorder="1" applyAlignment="1" applyProtection="1">
      <alignment horizontal="right" wrapTex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2" fillId="0" borderId="52" xfId="0" applyNumberFormat="1" applyFont="1" applyFill="1" applyBorder="1" applyAlignment="1" applyProtection="1">
      <alignment horizontal="right"/>
    </xf>
    <xf numFmtId="0" fontId="22" fillId="0" borderId="54" xfId="0" applyNumberFormat="1" applyFont="1" applyFill="1" applyBorder="1" applyAlignment="1" applyProtection="1">
      <alignment horizontal="right"/>
    </xf>
    <xf numFmtId="0" fontId="22" fillId="0" borderId="16" xfId="0" applyNumberFormat="1" applyFont="1" applyFill="1" applyBorder="1" applyAlignment="1" applyProtection="1">
      <alignment horizontal="left" wrapText="1"/>
    </xf>
    <xf numFmtId="0" fontId="22" fillId="0" borderId="30" xfId="0" applyNumberFormat="1" applyFont="1" applyFill="1" applyBorder="1" applyAlignment="1" applyProtection="1">
      <alignment horizontal="left" wrapText="1"/>
    </xf>
    <xf numFmtId="0" fontId="22" fillId="0" borderId="52" xfId="0" applyNumberFormat="1" applyFont="1" applyFill="1" applyBorder="1" applyAlignment="1" applyProtection="1">
      <alignment horizontal="center" vertical="center"/>
    </xf>
    <xf numFmtId="0" fontId="22" fillId="0" borderId="53" xfId="0" applyNumberFormat="1" applyFont="1" applyFill="1" applyBorder="1" applyAlignment="1" applyProtection="1">
      <alignment horizontal="center" vertical="center"/>
    </xf>
    <xf numFmtId="0" fontId="22" fillId="0" borderId="5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wrapText="1"/>
    </xf>
    <xf numFmtId="0" fontId="22" fillId="0" borderId="13" xfId="0" applyNumberFormat="1" applyFont="1" applyFill="1" applyBorder="1" applyAlignment="1" applyProtection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</xdr:rowOff>
    </xdr:from>
    <xdr:to>
      <xdr:col>1</xdr:col>
      <xdr:colOff>28575</xdr:colOff>
      <xdr:row>4</xdr:row>
      <xdr:rowOff>9525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>
          <a:off x="47625" y="628650"/>
          <a:ext cx="215265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33</xdr:row>
      <xdr:rowOff>19050</xdr:rowOff>
    </xdr:from>
    <xdr:to>
      <xdr:col>1</xdr:col>
      <xdr:colOff>28575</xdr:colOff>
      <xdr:row>35</xdr:row>
      <xdr:rowOff>9525</xdr:rowOff>
    </xdr:to>
    <xdr:sp macro="" textlink="">
      <xdr:nvSpPr>
        <xdr:cNvPr id="2966" name="Line 1"/>
        <xdr:cNvSpPr>
          <a:spLocks noChangeShapeType="1"/>
        </xdr:cNvSpPr>
      </xdr:nvSpPr>
      <xdr:spPr bwMode="auto">
        <a:xfrm>
          <a:off x="47625" y="8115300"/>
          <a:ext cx="215265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33</xdr:row>
      <xdr:rowOff>19050</xdr:rowOff>
    </xdr:from>
    <xdr:to>
      <xdr:col>1</xdr:col>
      <xdr:colOff>28575</xdr:colOff>
      <xdr:row>35</xdr:row>
      <xdr:rowOff>9525</xdr:rowOff>
    </xdr:to>
    <xdr:sp macro="" textlink="">
      <xdr:nvSpPr>
        <xdr:cNvPr id="2967" name="Line 1"/>
        <xdr:cNvSpPr>
          <a:spLocks noChangeShapeType="1"/>
        </xdr:cNvSpPr>
      </xdr:nvSpPr>
      <xdr:spPr bwMode="auto">
        <a:xfrm>
          <a:off x="47625" y="8115300"/>
          <a:ext cx="215265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19050</xdr:rowOff>
    </xdr:from>
    <xdr:to>
      <xdr:col>1</xdr:col>
      <xdr:colOff>28575</xdr:colOff>
      <xdr:row>51</xdr:row>
      <xdr:rowOff>9525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47625" y="12211050"/>
          <a:ext cx="215265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49</xdr:row>
      <xdr:rowOff>38100</xdr:rowOff>
    </xdr:from>
    <xdr:to>
      <xdr:col>1</xdr:col>
      <xdr:colOff>76200</xdr:colOff>
      <xdr:row>51</xdr:row>
      <xdr:rowOff>28575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>
          <a:off x="95250" y="12230100"/>
          <a:ext cx="215265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33</xdr:row>
      <xdr:rowOff>19050</xdr:rowOff>
    </xdr:from>
    <xdr:to>
      <xdr:col>1</xdr:col>
      <xdr:colOff>28575</xdr:colOff>
      <xdr:row>35</xdr:row>
      <xdr:rowOff>9525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625" y="628650"/>
          <a:ext cx="21621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19050</xdr:rowOff>
    </xdr:from>
    <xdr:to>
      <xdr:col>1</xdr:col>
      <xdr:colOff>28575</xdr:colOff>
      <xdr:row>51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7625" y="628650"/>
          <a:ext cx="21621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1771650</xdr:colOff>
      <xdr:row>80</xdr:row>
      <xdr:rowOff>0</xdr:rowOff>
    </xdr:from>
    <xdr:ext cx="184731" cy="264560"/>
    <xdr:sp macro="" textlink="">
      <xdr:nvSpPr>
        <xdr:cNvPr id="3" name="TekstniOkvir 2"/>
        <xdr:cNvSpPr txBox="1"/>
      </xdr:nvSpPr>
      <xdr:spPr>
        <a:xfrm>
          <a:off x="2533650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122</xdr:row>
      <xdr:rowOff>0</xdr:rowOff>
    </xdr:from>
    <xdr:ext cx="184731" cy="264560"/>
    <xdr:sp macro="" textlink="">
      <xdr:nvSpPr>
        <xdr:cNvPr id="4" name="TekstniOkvir 3"/>
        <xdr:cNvSpPr txBox="1"/>
      </xdr:nvSpPr>
      <xdr:spPr>
        <a:xfrm>
          <a:off x="2533650" y="1479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119</xdr:row>
      <xdr:rowOff>0</xdr:rowOff>
    </xdr:from>
    <xdr:ext cx="184731" cy="264560"/>
    <xdr:sp macro="" textlink="">
      <xdr:nvSpPr>
        <xdr:cNvPr id="5" name="TekstniOkvir 4"/>
        <xdr:cNvSpPr txBox="1"/>
      </xdr:nvSpPr>
      <xdr:spPr>
        <a:xfrm>
          <a:off x="2533650" y="1479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119</xdr:row>
      <xdr:rowOff>0</xdr:rowOff>
    </xdr:from>
    <xdr:ext cx="184731" cy="264560"/>
    <xdr:sp macro="" textlink="">
      <xdr:nvSpPr>
        <xdr:cNvPr id="6" name="TekstniOkvir 5"/>
        <xdr:cNvSpPr txBox="1"/>
      </xdr:nvSpPr>
      <xdr:spPr>
        <a:xfrm>
          <a:off x="2533650" y="1479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G14" sqref="G14"/>
    </sheetView>
  </sheetViews>
  <sheetFormatPr defaultRowHeight="12.75" x14ac:dyDescent="0.2"/>
  <sheetData>
    <row r="1" spans="1:15" ht="18" x14ac:dyDescent="0.25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8" x14ac:dyDescent="0.25">
      <c r="A2" s="20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" x14ac:dyDescent="0.25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8" x14ac:dyDescent="0.25">
      <c r="A4" s="20" t="s">
        <v>53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8" x14ac:dyDescent="0.25">
      <c r="A5" s="20" t="s">
        <v>54</v>
      </c>
      <c r="B5" s="20">
        <v>13713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8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8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8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8" x14ac:dyDescent="0.25">
      <c r="A9" s="20"/>
      <c r="B9" s="20"/>
      <c r="C9" s="20"/>
      <c r="D9" s="20"/>
      <c r="E9" s="20" t="s">
        <v>276</v>
      </c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8" x14ac:dyDescent="0.25">
      <c r="A10" s="20"/>
      <c r="B10" s="20"/>
      <c r="C10" s="20"/>
      <c r="D10" s="201" t="s">
        <v>185</v>
      </c>
      <c r="E10" s="201"/>
      <c r="F10" s="201"/>
      <c r="G10" s="201"/>
      <c r="H10" s="201"/>
      <c r="I10" s="201"/>
      <c r="J10" s="201"/>
      <c r="K10" s="201"/>
      <c r="L10" s="201"/>
      <c r="M10" s="20"/>
      <c r="N10" s="20"/>
      <c r="O10" s="20"/>
    </row>
    <row r="11" spans="1:15" ht="18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8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8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8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8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8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8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8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8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8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8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8" x14ac:dyDescent="0.25">
      <c r="A23" s="20" t="s">
        <v>190</v>
      </c>
      <c r="B23" s="20"/>
      <c r="C23" s="20"/>
      <c r="D23" s="20"/>
      <c r="E23" s="20"/>
      <c r="F23" s="20"/>
      <c r="G23" s="20"/>
      <c r="H23" s="20"/>
      <c r="I23" s="20"/>
      <c r="J23" s="20"/>
      <c r="K23" s="20" t="s">
        <v>275</v>
      </c>
      <c r="L23" s="20"/>
      <c r="M23" s="20"/>
      <c r="N23" s="20"/>
      <c r="O23" s="20"/>
    </row>
    <row r="24" spans="1:15" ht="18" x14ac:dyDescent="0.25">
      <c r="A24" s="20" t="s">
        <v>90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8" x14ac:dyDescent="0.25">
      <c r="A25" s="20" t="s">
        <v>91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8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8" x14ac:dyDescent="0.25">
      <c r="A27" s="20"/>
      <c r="B27" s="20"/>
      <c r="C27" s="20"/>
      <c r="D27" s="20"/>
      <c r="E27" s="20"/>
      <c r="F27" s="20" t="s">
        <v>88</v>
      </c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8" x14ac:dyDescent="0.25">
      <c r="A28" s="20"/>
      <c r="B28" s="20"/>
      <c r="C28" s="20"/>
      <c r="D28" s="20"/>
      <c r="E28" s="20"/>
      <c r="F28" s="20" t="s">
        <v>89</v>
      </c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8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8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8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8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8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8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8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8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8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8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8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8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</sheetData>
  <mergeCells count="1">
    <mergeCell ref="D10:L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view="pageLayout" zoomScaleNormal="100" workbookViewId="0">
      <selection activeCell="M14" sqref="M14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5" width="5.28515625" style="26" customWidth="1"/>
    <col min="6" max="6" width="13.28515625" style="3" customWidth="1"/>
    <col min="7" max="7" width="15.85546875" style="3" customWidth="1"/>
    <col min="8" max="8" width="14.140625" style="3" customWidth="1"/>
    <col min="9" max="9" width="15.140625" style="3" bestFit="1" customWidth="1"/>
    <col min="10" max="10" width="15.140625" style="3" customWidth="1"/>
    <col min="11" max="12" width="14.5703125" style="3" customWidth="1"/>
    <col min="13" max="16384" width="11.42578125" style="3"/>
  </cols>
  <sheetData>
    <row r="2" spans="1:13" ht="34.5" customHeight="1" x14ac:dyDescent="0.2">
      <c r="A2" s="207" t="s">
        <v>277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3" s="22" customFormat="1" ht="15" customHeight="1" x14ac:dyDescent="0.2">
      <c r="A3" s="208" t="s">
        <v>30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  <c r="L3" s="209"/>
    </row>
    <row r="4" spans="1:13" ht="16.5" customHeight="1" thickBot="1" x14ac:dyDescent="0.3">
      <c r="A4" s="23"/>
      <c r="B4" s="24"/>
      <c r="C4" s="24"/>
      <c r="D4" s="24"/>
      <c r="E4" s="24"/>
      <c r="F4" s="24"/>
      <c r="G4" s="24"/>
      <c r="H4" s="24"/>
      <c r="L4" s="3" t="s">
        <v>47</v>
      </c>
    </row>
    <row r="5" spans="1:13" ht="38.25" customHeight="1" x14ac:dyDescent="0.25">
      <c r="A5" s="66"/>
      <c r="B5" s="67"/>
      <c r="C5" s="67"/>
      <c r="D5" s="68"/>
      <c r="E5" s="68"/>
      <c r="F5" s="69"/>
      <c r="G5" s="107" t="s">
        <v>171</v>
      </c>
      <c r="H5" s="107" t="s">
        <v>172</v>
      </c>
      <c r="I5" s="70" t="s">
        <v>173</v>
      </c>
      <c r="J5" s="71" t="s">
        <v>174</v>
      </c>
      <c r="K5" s="107" t="s">
        <v>92</v>
      </c>
      <c r="L5" s="71" t="s">
        <v>175</v>
      </c>
      <c r="M5" s="32"/>
    </row>
    <row r="6" spans="1:13" ht="27.75" customHeight="1" x14ac:dyDescent="0.2">
      <c r="A6" s="204" t="s">
        <v>31</v>
      </c>
      <c r="B6" s="205"/>
      <c r="C6" s="205"/>
      <c r="D6" s="205"/>
      <c r="E6" s="205"/>
      <c r="F6" s="206"/>
      <c r="G6" s="44">
        <v>363500</v>
      </c>
      <c r="H6" s="44">
        <v>4692000</v>
      </c>
      <c r="I6" s="37">
        <v>1551743</v>
      </c>
      <c r="J6" s="72">
        <f>SUM(G6+H6+I6)</f>
        <v>6607243</v>
      </c>
      <c r="K6" s="196">
        <f>K7+K8</f>
        <v>6764639</v>
      </c>
      <c r="L6" s="195">
        <f>L7+L8</f>
        <v>6776411</v>
      </c>
      <c r="M6" s="32"/>
    </row>
    <row r="7" spans="1:13" ht="22.5" customHeight="1" x14ac:dyDescent="0.2">
      <c r="A7" s="204" t="s">
        <v>0</v>
      </c>
      <c r="B7" s="205"/>
      <c r="C7" s="205"/>
      <c r="D7" s="205"/>
      <c r="E7" s="205"/>
      <c r="F7" s="206"/>
      <c r="G7" s="44">
        <v>328600</v>
      </c>
      <c r="H7" s="44">
        <v>4692000</v>
      </c>
      <c r="I7" s="38">
        <v>339743</v>
      </c>
      <c r="J7" s="72">
        <f t="shared" ref="J7:J12" si="0">SUM(G7+H7+I7)</f>
        <v>5360343</v>
      </c>
      <c r="K7" s="196">
        <v>5394639</v>
      </c>
      <c r="L7" s="195">
        <v>5406411</v>
      </c>
    </row>
    <row r="8" spans="1:13" ht="22.5" customHeight="1" x14ac:dyDescent="0.2">
      <c r="A8" s="210" t="s">
        <v>1</v>
      </c>
      <c r="B8" s="206"/>
      <c r="C8" s="206"/>
      <c r="D8" s="206"/>
      <c r="E8" s="206"/>
      <c r="F8" s="206"/>
      <c r="G8" s="44">
        <v>34900</v>
      </c>
      <c r="H8" s="44">
        <v>0</v>
      </c>
      <c r="I8" s="38">
        <v>1212000</v>
      </c>
      <c r="J8" s="72">
        <f t="shared" si="0"/>
        <v>1246900</v>
      </c>
      <c r="K8" s="197">
        <v>1370000</v>
      </c>
      <c r="L8" s="199">
        <v>1370000</v>
      </c>
    </row>
    <row r="9" spans="1:13" ht="22.5" customHeight="1" x14ac:dyDescent="0.2">
      <c r="A9" s="73" t="s">
        <v>32</v>
      </c>
      <c r="B9" s="190"/>
      <c r="C9" s="190"/>
      <c r="D9" s="190"/>
      <c r="E9" s="190"/>
      <c r="F9" s="190"/>
      <c r="G9" s="44">
        <v>369400</v>
      </c>
      <c r="H9" s="44">
        <v>4692000</v>
      </c>
      <c r="I9" s="38">
        <v>1551743</v>
      </c>
      <c r="J9" s="72">
        <f t="shared" si="0"/>
        <v>6613143</v>
      </c>
      <c r="K9" s="196">
        <f>K10+K11</f>
        <v>6764639</v>
      </c>
      <c r="L9" s="195">
        <f>L10+L11</f>
        <v>6776411</v>
      </c>
    </row>
    <row r="10" spans="1:13" ht="22.5" customHeight="1" x14ac:dyDescent="0.2">
      <c r="A10" s="211" t="s">
        <v>2</v>
      </c>
      <c r="B10" s="205"/>
      <c r="C10" s="205"/>
      <c r="D10" s="205"/>
      <c r="E10" s="205"/>
      <c r="F10" s="205"/>
      <c r="G10" s="45">
        <v>328600</v>
      </c>
      <c r="H10" s="45">
        <v>4692000</v>
      </c>
      <c r="I10" s="37">
        <v>339743</v>
      </c>
      <c r="J10" s="72">
        <f t="shared" si="0"/>
        <v>5360343</v>
      </c>
      <c r="K10" s="196">
        <v>5394639</v>
      </c>
      <c r="L10" s="195">
        <v>5406411</v>
      </c>
    </row>
    <row r="11" spans="1:13" ht="22.5" customHeight="1" x14ac:dyDescent="0.2">
      <c r="A11" s="210" t="s">
        <v>3</v>
      </c>
      <c r="B11" s="206"/>
      <c r="C11" s="206"/>
      <c r="D11" s="206"/>
      <c r="E11" s="206"/>
      <c r="F11" s="206"/>
      <c r="G11" s="44">
        <v>40800</v>
      </c>
      <c r="H11" s="44">
        <v>0</v>
      </c>
      <c r="I11" s="37">
        <v>1212000</v>
      </c>
      <c r="J11" s="72">
        <f t="shared" si="0"/>
        <v>1252800</v>
      </c>
      <c r="K11" s="196">
        <v>1370000</v>
      </c>
      <c r="L11" s="195">
        <v>1370000</v>
      </c>
    </row>
    <row r="12" spans="1:13" ht="22.5" customHeight="1" thickBot="1" x14ac:dyDescent="0.25">
      <c r="A12" s="202" t="s">
        <v>4</v>
      </c>
      <c r="B12" s="203"/>
      <c r="C12" s="203"/>
      <c r="D12" s="203"/>
      <c r="E12" s="203"/>
      <c r="F12" s="203"/>
      <c r="G12" s="74">
        <v>-5900</v>
      </c>
      <c r="H12" s="75">
        <f>+H6-H9</f>
        <v>0</v>
      </c>
      <c r="I12" s="75">
        <f>+I6-I9</f>
        <v>0</v>
      </c>
      <c r="J12" s="76">
        <f t="shared" si="0"/>
        <v>-5900</v>
      </c>
      <c r="K12" s="198">
        <v>0</v>
      </c>
      <c r="L12" s="200">
        <v>0</v>
      </c>
    </row>
    <row r="13" spans="1:13" ht="15.75" customHeight="1" thickBot="1" x14ac:dyDescent="0.25">
      <c r="A13" s="212"/>
      <c r="B13" s="213"/>
      <c r="C13" s="213"/>
      <c r="D13" s="213"/>
      <c r="E13" s="213"/>
      <c r="F13" s="213"/>
      <c r="G13" s="213"/>
      <c r="H13" s="213"/>
      <c r="I13" s="214"/>
      <c r="J13" s="214"/>
      <c r="K13" s="214"/>
      <c r="L13" s="214"/>
    </row>
    <row r="14" spans="1:13" ht="39.75" customHeight="1" x14ac:dyDescent="0.2">
      <c r="A14" s="77"/>
      <c r="B14" s="78"/>
      <c r="C14" s="78"/>
      <c r="D14" s="79"/>
      <c r="E14" s="79"/>
      <c r="F14" s="80"/>
      <c r="G14" s="107" t="s">
        <v>171</v>
      </c>
      <c r="H14" s="107" t="s">
        <v>172</v>
      </c>
      <c r="I14" s="70" t="s">
        <v>173</v>
      </c>
      <c r="J14" s="71" t="s">
        <v>174</v>
      </c>
      <c r="K14" s="107" t="s">
        <v>92</v>
      </c>
      <c r="L14" s="71" t="s">
        <v>175</v>
      </c>
    </row>
    <row r="15" spans="1:13" s="162" customFormat="1" ht="38.25" customHeight="1" x14ac:dyDescent="0.2">
      <c r="A15" s="223" t="s">
        <v>176</v>
      </c>
      <c r="B15" s="224"/>
      <c r="C15" s="224"/>
      <c r="D15" s="224"/>
      <c r="E15" s="224"/>
      <c r="F15" s="225"/>
      <c r="G15" s="169">
        <v>10500</v>
      </c>
      <c r="H15" s="164">
        <v>0</v>
      </c>
      <c r="I15" s="165">
        <v>0</v>
      </c>
      <c r="J15" s="166">
        <v>10500</v>
      </c>
      <c r="K15" s="167">
        <v>0</v>
      </c>
      <c r="L15" s="166">
        <v>0</v>
      </c>
    </row>
    <row r="16" spans="1:13" ht="40.5" customHeight="1" thickBot="1" x14ac:dyDescent="0.25">
      <c r="A16" s="216" t="s">
        <v>177</v>
      </c>
      <c r="B16" s="217"/>
      <c r="C16" s="217"/>
      <c r="D16" s="217"/>
      <c r="E16" s="217"/>
      <c r="F16" s="218"/>
      <c r="G16" s="168">
        <v>5900</v>
      </c>
      <c r="H16" s="81">
        <v>0</v>
      </c>
      <c r="I16" s="82">
        <v>0</v>
      </c>
      <c r="J16" s="83">
        <v>5900</v>
      </c>
      <c r="K16" s="84">
        <v>0</v>
      </c>
      <c r="L16" s="85">
        <v>0</v>
      </c>
    </row>
    <row r="17" spans="1:12" s="20" customFormat="1" ht="18.75" customHeight="1" thickBot="1" x14ac:dyDescent="0.3">
      <c r="A17" s="219"/>
      <c r="B17" s="220"/>
      <c r="C17" s="220"/>
      <c r="D17" s="220"/>
      <c r="E17" s="220"/>
      <c r="F17" s="220"/>
      <c r="G17" s="220"/>
      <c r="H17" s="220"/>
      <c r="I17" s="221"/>
      <c r="J17" s="221"/>
      <c r="K17" s="221"/>
      <c r="L17" s="222"/>
    </row>
    <row r="18" spans="1:12" s="20" customFormat="1" ht="42" customHeight="1" x14ac:dyDescent="0.25">
      <c r="A18" s="77"/>
      <c r="B18" s="78"/>
      <c r="C18" s="78"/>
      <c r="D18" s="79"/>
      <c r="E18" s="79"/>
      <c r="F18" s="80"/>
      <c r="G18" s="107" t="s">
        <v>171</v>
      </c>
      <c r="H18" s="107" t="s">
        <v>172</v>
      </c>
      <c r="I18" s="70" t="s">
        <v>173</v>
      </c>
      <c r="J18" s="71" t="s">
        <v>174</v>
      </c>
      <c r="K18" s="107" t="s">
        <v>92</v>
      </c>
      <c r="L18" s="71" t="s">
        <v>175</v>
      </c>
    </row>
    <row r="19" spans="1:12" s="20" customFormat="1" ht="26.25" customHeight="1" x14ac:dyDescent="0.25">
      <c r="A19" s="204" t="s">
        <v>5</v>
      </c>
      <c r="B19" s="205"/>
      <c r="C19" s="205"/>
      <c r="D19" s="205"/>
      <c r="E19" s="205"/>
      <c r="F19" s="205"/>
      <c r="G19" s="35"/>
      <c r="H19" s="35"/>
      <c r="I19" s="40"/>
      <c r="J19" s="86"/>
      <c r="K19" s="92"/>
      <c r="L19" s="86"/>
    </row>
    <row r="20" spans="1:12" s="20" customFormat="1" ht="27.75" customHeight="1" x14ac:dyDescent="0.25">
      <c r="A20" s="204" t="s">
        <v>6</v>
      </c>
      <c r="B20" s="205"/>
      <c r="C20" s="205"/>
      <c r="D20" s="205"/>
      <c r="E20" s="205"/>
      <c r="F20" s="205"/>
      <c r="G20" s="35"/>
      <c r="H20" s="35"/>
      <c r="I20" s="40"/>
      <c r="J20" s="86"/>
      <c r="K20" s="92"/>
      <c r="L20" s="86"/>
    </row>
    <row r="21" spans="1:12" s="20" customFormat="1" ht="17.25" customHeight="1" x14ac:dyDescent="0.25">
      <c r="A21" s="211" t="s">
        <v>7</v>
      </c>
      <c r="B21" s="205"/>
      <c r="C21" s="205"/>
      <c r="D21" s="205"/>
      <c r="E21" s="205"/>
      <c r="F21" s="205"/>
      <c r="G21" s="35"/>
      <c r="H21" s="35"/>
      <c r="I21" s="40"/>
      <c r="J21" s="86"/>
      <c r="K21" s="92"/>
      <c r="L21" s="86"/>
    </row>
    <row r="22" spans="1:12" s="20" customFormat="1" ht="15" hidden="1" customHeight="1" x14ac:dyDescent="0.25">
      <c r="A22" s="87"/>
      <c r="B22" s="41"/>
      <c r="C22" s="39"/>
      <c r="D22" s="42"/>
      <c r="E22" s="42"/>
      <c r="F22" s="41"/>
      <c r="G22" s="43"/>
      <c r="H22" s="43"/>
      <c r="I22" s="36"/>
      <c r="J22" s="88"/>
      <c r="K22" s="93"/>
      <c r="L22" s="88"/>
    </row>
    <row r="23" spans="1:12" s="20" customFormat="1" ht="22.5" customHeight="1" thickBot="1" x14ac:dyDescent="0.3">
      <c r="A23" s="215" t="s">
        <v>44</v>
      </c>
      <c r="B23" s="203"/>
      <c r="C23" s="203"/>
      <c r="D23" s="203"/>
      <c r="E23" s="203"/>
      <c r="F23" s="203"/>
      <c r="G23" s="89"/>
      <c r="H23" s="89"/>
      <c r="I23" s="90"/>
      <c r="J23" s="91"/>
      <c r="K23" s="94"/>
      <c r="L23" s="91"/>
    </row>
    <row r="24" spans="1:12" s="20" customFormat="1" ht="18" customHeight="1" x14ac:dyDescent="0.25">
      <c r="A24" s="25"/>
      <c r="B24" s="24"/>
      <c r="C24" s="24"/>
      <c r="D24" s="24"/>
      <c r="E24" s="24"/>
      <c r="F24" s="24"/>
      <c r="G24" s="24"/>
      <c r="H24" s="24"/>
    </row>
  </sheetData>
  <mergeCells count="16">
    <mergeCell ref="A13:L13"/>
    <mergeCell ref="A23:F23"/>
    <mergeCell ref="A19:F19"/>
    <mergeCell ref="A20:F20"/>
    <mergeCell ref="A21:F21"/>
    <mergeCell ref="A16:F16"/>
    <mergeCell ref="A17:L17"/>
    <mergeCell ref="A15:F15"/>
    <mergeCell ref="A12:F12"/>
    <mergeCell ref="A7:F7"/>
    <mergeCell ref="A2:L2"/>
    <mergeCell ref="A3:L3"/>
    <mergeCell ref="A8:F8"/>
    <mergeCell ref="A10:F10"/>
    <mergeCell ref="A11:F11"/>
    <mergeCell ref="A6:F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showWhiteSpace="0" view="pageLayout" topLeftCell="A37" zoomScaleNormal="100" workbookViewId="0">
      <selection activeCell="B63" sqref="B63:I63"/>
    </sheetView>
  </sheetViews>
  <sheetFormatPr defaultColWidth="11.42578125" defaultRowHeight="12.75" x14ac:dyDescent="0.2"/>
  <cols>
    <col min="1" max="1" width="32.5703125" style="7" customWidth="1"/>
    <col min="2" max="2" width="15.7109375" style="7" customWidth="1"/>
    <col min="3" max="3" width="15" style="7" customWidth="1"/>
    <col min="4" max="4" width="14.85546875" style="21" customWidth="1"/>
    <col min="5" max="5" width="15" style="3" customWidth="1"/>
    <col min="6" max="6" width="15" style="189" customWidth="1"/>
    <col min="7" max="7" width="14.28515625" style="3" customWidth="1"/>
    <col min="8" max="8" width="18" style="3" customWidth="1"/>
    <col min="9" max="9" width="17.140625" style="3" customWidth="1"/>
    <col min="10" max="16384" width="11.42578125" style="3"/>
  </cols>
  <sheetData>
    <row r="1" spans="1:9" ht="24" customHeight="1" x14ac:dyDescent="0.2">
      <c r="A1" s="232" t="s">
        <v>96</v>
      </c>
      <c r="B1" s="232"/>
      <c r="C1" s="232"/>
      <c r="D1" s="232"/>
      <c r="E1" s="232"/>
      <c r="F1" s="232"/>
      <c r="G1" s="232"/>
      <c r="H1" s="232"/>
      <c r="I1" s="232"/>
    </row>
    <row r="2" spans="1:9" ht="24" customHeight="1" thickBot="1" x14ac:dyDescent="0.25">
      <c r="A2" s="34"/>
      <c r="B2" s="34"/>
      <c r="C2" s="34"/>
      <c r="D2" s="34"/>
      <c r="E2" s="34"/>
      <c r="F2" s="191"/>
      <c r="G2" s="34"/>
      <c r="H2" s="34"/>
      <c r="I2" s="106" t="s">
        <v>48</v>
      </c>
    </row>
    <row r="3" spans="1:9" s="1" customFormat="1" ht="16.5" thickBot="1" x14ac:dyDescent="0.25">
      <c r="A3" s="31" t="s">
        <v>8</v>
      </c>
      <c r="B3" s="229" t="s">
        <v>165</v>
      </c>
      <c r="C3" s="230"/>
      <c r="D3" s="230"/>
      <c r="E3" s="230"/>
      <c r="F3" s="230"/>
      <c r="G3" s="230"/>
      <c r="H3" s="230"/>
      <c r="I3" s="231"/>
    </row>
    <row r="4" spans="1:9" s="1" customFormat="1" ht="63.75" x14ac:dyDescent="0.2">
      <c r="A4" s="111" t="s">
        <v>38</v>
      </c>
      <c r="B4" s="112" t="s">
        <v>254</v>
      </c>
      <c r="C4" s="113" t="s">
        <v>255</v>
      </c>
      <c r="D4" s="113" t="s">
        <v>256</v>
      </c>
      <c r="E4" s="113" t="s">
        <v>257</v>
      </c>
      <c r="F4" s="113" t="s">
        <v>281</v>
      </c>
      <c r="G4" s="113" t="s">
        <v>258</v>
      </c>
      <c r="H4" s="113" t="s">
        <v>9</v>
      </c>
      <c r="I4" s="114" t="s">
        <v>10</v>
      </c>
    </row>
    <row r="5" spans="1:9" s="1" customFormat="1" ht="16.5" customHeight="1" x14ac:dyDescent="0.2">
      <c r="A5" s="173" t="s">
        <v>180</v>
      </c>
      <c r="B5" s="116"/>
      <c r="C5" s="117"/>
      <c r="D5" s="64"/>
      <c r="E5" s="58">
        <v>9300</v>
      </c>
      <c r="F5" s="58"/>
      <c r="G5" s="117"/>
      <c r="H5" s="117"/>
      <c r="I5" s="118"/>
    </row>
    <row r="6" spans="1:9" s="1" customFormat="1" ht="26.25" customHeight="1" x14ac:dyDescent="0.2">
      <c r="A6" s="173" t="s">
        <v>181</v>
      </c>
      <c r="B6" s="116"/>
      <c r="C6" s="117"/>
      <c r="D6" s="64"/>
      <c r="E6" s="58">
        <v>9300</v>
      </c>
      <c r="F6" s="58"/>
      <c r="G6" s="117"/>
      <c r="H6" s="117"/>
      <c r="I6" s="118"/>
    </row>
    <row r="7" spans="1:9" s="1" customFormat="1" ht="18" customHeight="1" x14ac:dyDescent="0.2">
      <c r="A7" s="173" t="s">
        <v>166</v>
      </c>
      <c r="B7" s="159"/>
      <c r="C7" s="117"/>
      <c r="D7" s="64"/>
      <c r="E7" s="58">
        <v>13200</v>
      </c>
      <c r="F7" s="58"/>
      <c r="G7" s="117"/>
      <c r="H7" s="117"/>
      <c r="I7" s="118"/>
    </row>
    <row r="8" spans="1:9" s="1" customFormat="1" ht="18.75" customHeight="1" x14ac:dyDescent="0.2">
      <c r="A8" s="176" t="s">
        <v>167</v>
      </c>
      <c r="B8" s="108"/>
      <c r="C8" s="109"/>
      <c r="D8" s="115"/>
      <c r="E8" s="161"/>
      <c r="F8" s="161">
        <v>4692000</v>
      </c>
      <c r="G8" s="109"/>
      <c r="H8" s="109"/>
      <c r="I8" s="110"/>
    </row>
    <row r="9" spans="1:9" s="1" customFormat="1" ht="18.75" customHeight="1" x14ac:dyDescent="0.2">
      <c r="A9" s="173" t="s">
        <v>184</v>
      </c>
      <c r="B9" s="116"/>
      <c r="C9" s="117"/>
      <c r="D9" s="115"/>
      <c r="E9" s="58">
        <v>13200</v>
      </c>
      <c r="F9" s="58"/>
      <c r="G9" s="117"/>
      <c r="H9" s="117"/>
      <c r="I9" s="118"/>
    </row>
    <row r="10" spans="1:9" s="1" customFormat="1" ht="26.25" customHeight="1" x14ac:dyDescent="0.2">
      <c r="A10" s="173" t="s">
        <v>265</v>
      </c>
      <c r="B10" s="159"/>
      <c r="C10" s="117"/>
      <c r="D10" s="115"/>
      <c r="E10" s="58">
        <v>1225200</v>
      </c>
      <c r="F10" s="58"/>
      <c r="G10" s="117"/>
      <c r="H10" s="117"/>
      <c r="I10" s="118"/>
    </row>
    <row r="11" spans="1:9" s="1" customFormat="1" ht="22.5" customHeight="1" x14ac:dyDescent="0.2">
      <c r="A11" s="173" t="s">
        <v>264</v>
      </c>
      <c r="B11" s="159"/>
      <c r="C11" s="117"/>
      <c r="D11" s="115"/>
      <c r="E11" s="58">
        <v>13200</v>
      </c>
      <c r="F11" s="58"/>
      <c r="G11" s="117"/>
      <c r="H11" s="117"/>
      <c r="I11" s="118"/>
    </row>
    <row r="12" spans="1:9" s="1" customFormat="1" ht="26.25" customHeight="1" x14ac:dyDescent="0.2">
      <c r="A12" s="173" t="s">
        <v>263</v>
      </c>
      <c r="B12" s="159"/>
      <c r="C12" s="117"/>
      <c r="D12" s="115"/>
      <c r="E12" s="58">
        <v>1212000</v>
      </c>
      <c r="F12" s="58"/>
      <c r="G12" s="117"/>
      <c r="H12" s="117"/>
      <c r="I12" s="118"/>
    </row>
    <row r="13" spans="1:9" s="1" customFormat="1" x14ac:dyDescent="0.2">
      <c r="A13" s="173" t="s">
        <v>179</v>
      </c>
      <c r="B13" s="57"/>
      <c r="C13" s="58"/>
      <c r="D13" s="58"/>
      <c r="E13" s="58">
        <v>65000</v>
      </c>
      <c r="F13" s="58"/>
      <c r="G13" s="58"/>
      <c r="H13" s="58"/>
      <c r="I13" s="59"/>
    </row>
    <row r="14" spans="1:9" s="1" customFormat="1" ht="27.75" customHeight="1" x14ac:dyDescent="0.2">
      <c r="A14" s="173" t="s">
        <v>182</v>
      </c>
      <c r="B14" s="57"/>
      <c r="C14" s="58"/>
      <c r="D14" s="58"/>
      <c r="E14" s="58">
        <v>65000</v>
      </c>
      <c r="F14" s="58"/>
      <c r="G14" s="58"/>
      <c r="H14" s="58"/>
      <c r="I14" s="59"/>
    </row>
    <row r="15" spans="1:9" s="1" customFormat="1" x14ac:dyDescent="0.2">
      <c r="A15" s="173" t="s">
        <v>43</v>
      </c>
      <c r="B15" s="57"/>
      <c r="C15" s="58">
        <v>300</v>
      </c>
      <c r="D15" s="58"/>
      <c r="E15" s="58"/>
      <c r="F15" s="58"/>
      <c r="G15" s="58"/>
      <c r="H15" s="58"/>
      <c r="I15" s="59"/>
    </row>
    <row r="16" spans="1:9" s="1" customFormat="1" x14ac:dyDescent="0.2">
      <c r="A16" s="173" t="s">
        <v>55</v>
      </c>
      <c r="B16" s="57"/>
      <c r="C16" s="58">
        <v>300</v>
      </c>
      <c r="D16" s="58"/>
      <c r="E16" s="58"/>
      <c r="F16" s="58"/>
      <c r="G16" s="58"/>
      <c r="H16" s="58"/>
      <c r="I16" s="59"/>
    </row>
    <row r="17" spans="1:9" s="1" customFormat="1" x14ac:dyDescent="0.2">
      <c r="A17" s="174" t="s">
        <v>41</v>
      </c>
      <c r="B17" s="51"/>
      <c r="C17" s="60"/>
      <c r="D17" s="61">
        <v>266300</v>
      </c>
      <c r="E17" s="62"/>
      <c r="F17" s="62"/>
      <c r="G17" s="62"/>
      <c r="H17" s="62"/>
      <c r="I17" s="63"/>
    </row>
    <row r="18" spans="1:9" s="1" customFormat="1" x14ac:dyDescent="0.2">
      <c r="A18" s="174" t="s">
        <v>59</v>
      </c>
      <c r="B18" s="51"/>
      <c r="C18" s="60"/>
      <c r="D18" s="61">
        <v>266300</v>
      </c>
      <c r="E18" s="62"/>
      <c r="F18" s="62"/>
      <c r="G18" s="62"/>
      <c r="H18" s="62"/>
      <c r="I18" s="63"/>
    </row>
    <row r="19" spans="1:9" s="1" customFormat="1" x14ac:dyDescent="0.2">
      <c r="A19" s="174" t="s">
        <v>39</v>
      </c>
      <c r="B19" s="51"/>
      <c r="C19" s="60">
        <v>2000</v>
      </c>
      <c r="D19" s="61"/>
      <c r="E19" s="62"/>
      <c r="F19" s="62"/>
      <c r="G19" s="62"/>
      <c r="H19" s="62"/>
      <c r="I19" s="63"/>
    </row>
    <row r="20" spans="1:9" s="1" customFormat="1" x14ac:dyDescent="0.2">
      <c r="A20" s="174" t="s">
        <v>56</v>
      </c>
      <c r="B20" s="51"/>
      <c r="C20" s="60">
        <v>2000</v>
      </c>
      <c r="D20" s="61"/>
      <c r="E20" s="62"/>
      <c r="F20" s="62"/>
      <c r="G20" s="62"/>
      <c r="H20" s="62"/>
      <c r="I20" s="63"/>
    </row>
    <row r="21" spans="1:9" s="1" customFormat="1" x14ac:dyDescent="0.2">
      <c r="A21" s="174" t="s">
        <v>40</v>
      </c>
      <c r="B21" s="52"/>
      <c r="C21" s="60"/>
      <c r="D21" s="64"/>
      <c r="E21" s="60"/>
      <c r="F21" s="60"/>
      <c r="G21" s="60">
        <v>7400</v>
      </c>
      <c r="H21" s="60"/>
      <c r="I21" s="65"/>
    </row>
    <row r="22" spans="1:9" s="1" customFormat="1" x14ac:dyDescent="0.2">
      <c r="A22" s="174" t="s">
        <v>57</v>
      </c>
      <c r="B22" s="52"/>
      <c r="C22" s="60"/>
      <c r="D22" s="64"/>
      <c r="E22" s="60"/>
      <c r="F22" s="60"/>
      <c r="G22" s="60">
        <v>5000</v>
      </c>
      <c r="H22" s="60"/>
      <c r="I22" s="65"/>
    </row>
    <row r="23" spans="1:9" s="1" customFormat="1" x14ac:dyDescent="0.2">
      <c r="A23" s="174" t="s">
        <v>183</v>
      </c>
      <c r="B23" s="52"/>
      <c r="C23" s="60"/>
      <c r="D23" s="64"/>
      <c r="E23" s="60"/>
      <c r="F23" s="60"/>
      <c r="G23" s="60">
        <v>2400</v>
      </c>
      <c r="H23" s="60"/>
      <c r="I23" s="65"/>
    </row>
    <row r="24" spans="1:9" s="1" customFormat="1" ht="26.25" customHeight="1" x14ac:dyDescent="0.2">
      <c r="A24" s="174" t="s">
        <v>42</v>
      </c>
      <c r="B24" s="52">
        <v>326543</v>
      </c>
      <c r="C24" s="60"/>
      <c r="D24" s="64"/>
      <c r="E24" s="60"/>
      <c r="F24" s="60"/>
      <c r="G24" s="60"/>
      <c r="H24" s="60"/>
      <c r="I24" s="65"/>
    </row>
    <row r="25" spans="1:9" s="1" customFormat="1" ht="26.25" customHeight="1" thickBot="1" x14ac:dyDescent="0.25">
      <c r="A25" s="174" t="s">
        <v>58</v>
      </c>
      <c r="B25" s="52">
        <v>326543</v>
      </c>
      <c r="C25" s="60"/>
      <c r="D25" s="64"/>
      <c r="E25" s="60"/>
      <c r="F25" s="60"/>
      <c r="G25" s="60"/>
      <c r="H25" s="60"/>
      <c r="I25" s="65"/>
    </row>
    <row r="26" spans="1:9" s="1" customFormat="1" ht="30" customHeight="1" thickBot="1" x14ac:dyDescent="0.25">
      <c r="A26" s="6" t="s">
        <v>11</v>
      </c>
      <c r="B26" s="95">
        <f>SUM(B25)</f>
        <v>326543</v>
      </c>
      <c r="C26" s="95">
        <f>SUM(C15+C19)</f>
        <v>2300</v>
      </c>
      <c r="D26" s="95">
        <f>SUM(D17+D5)</f>
        <v>266300</v>
      </c>
      <c r="E26" s="95">
        <f>SUM(E5+E7+E10+E13+E8)</f>
        <v>1312700</v>
      </c>
      <c r="F26" s="95">
        <v>4692000</v>
      </c>
      <c r="G26" s="95">
        <f>SUM(G21)</f>
        <v>7400</v>
      </c>
      <c r="H26" s="95">
        <f>SUM(H13:H25)</f>
        <v>0</v>
      </c>
      <c r="I26" s="96">
        <f>SUM(I13:I25)</f>
        <v>0</v>
      </c>
    </row>
    <row r="27" spans="1:9" s="1" customFormat="1" ht="28.5" customHeight="1" thickBot="1" x14ac:dyDescent="0.25">
      <c r="A27" s="56" t="s">
        <v>189</v>
      </c>
      <c r="B27" s="226">
        <f>B26+C26+D26+E26+G26+H26+I26+F26</f>
        <v>6607243</v>
      </c>
      <c r="C27" s="227"/>
      <c r="D27" s="227"/>
      <c r="E27" s="227"/>
      <c r="F27" s="227"/>
      <c r="G27" s="227"/>
      <c r="H27" s="227"/>
      <c r="I27" s="228"/>
    </row>
    <row r="28" spans="1:9" ht="13.5" customHeight="1" x14ac:dyDescent="0.2">
      <c r="C28" s="10"/>
      <c r="D28" s="12"/>
      <c r="E28" s="13"/>
      <c r="F28" s="13"/>
    </row>
    <row r="29" spans="1:9" ht="13.5" customHeight="1" x14ac:dyDescent="0.2">
      <c r="D29" s="14"/>
      <c r="E29" s="15"/>
      <c r="F29" s="15"/>
    </row>
    <row r="30" spans="1:9" ht="13.5" customHeight="1" x14ac:dyDescent="0.2">
      <c r="D30" s="16"/>
      <c r="E30" s="17"/>
      <c r="F30" s="17"/>
    </row>
    <row r="31" spans="1:9" ht="13.5" customHeight="1" x14ac:dyDescent="0.2">
      <c r="D31" s="8"/>
      <c r="E31" s="9"/>
      <c r="F31" s="9"/>
    </row>
    <row r="32" spans="1:9" s="170" customFormat="1" ht="13.5" customHeight="1" x14ac:dyDescent="0.2">
      <c r="A32" s="7"/>
      <c r="B32" s="7"/>
      <c r="C32" s="7"/>
      <c r="D32" s="8"/>
      <c r="E32" s="9"/>
      <c r="F32" s="9"/>
    </row>
    <row r="33" spans="1:9" ht="13.5" customHeight="1" thickBot="1" x14ac:dyDescent="0.25">
      <c r="C33" s="10"/>
      <c r="D33" s="8"/>
      <c r="E33" s="13"/>
      <c r="F33" s="13"/>
    </row>
    <row r="34" spans="1:9" ht="17.25" customHeight="1" thickBot="1" x14ac:dyDescent="0.25">
      <c r="A34" s="31" t="s">
        <v>8</v>
      </c>
      <c r="B34" s="229" t="s">
        <v>99</v>
      </c>
      <c r="C34" s="230"/>
      <c r="D34" s="230"/>
      <c r="E34" s="230"/>
      <c r="F34" s="230"/>
      <c r="G34" s="230"/>
      <c r="H34" s="230"/>
      <c r="I34" s="231"/>
    </row>
    <row r="35" spans="1:9" ht="60.75" customHeight="1" thickBot="1" x14ac:dyDescent="0.25">
      <c r="A35" s="139" t="s">
        <v>38</v>
      </c>
      <c r="B35" s="112" t="s">
        <v>254</v>
      </c>
      <c r="C35" s="113" t="s">
        <v>255</v>
      </c>
      <c r="D35" s="113" t="s">
        <v>256</v>
      </c>
      <c r="E35" s="113" t="s">
        <v>257</v>
      </c>
      <c r="F35" s="113" t="s">
        <v>281</v>
      </c>
      <c r="G35" s="113" t="s">
        <v>258</v>
      </c>
      <c r="H35" s="177" t="s">
        <v>9</v>
      </c>
      <c r="I35" s="140" t="s">
        <v>10</v>
      </c>
    </row>
    <row r="36" spans="1:9" ht="13.5" customHeight="1" x14ac:dyDescent="0.2">
      <c r="A36" s="173" t="s">
        <v>180</v>
      </c>
      <c r="B36" s="136"/>
      <c r="C36" s="137"/>
      <c r="D36" s="115"/>
      <c r="E36" s="142">
        <v>9000</v>
      </c>
      <c r="F36" s="142"/>
      <c r="G36" s="141"/>
      <c r="H36" s="137"/>
      <c r="I36" s="138"/>
    </row>
    <row r="37" spans="1:9" ht="13.5" customHeight="1" x14ac:dyDescent="0.2">
      <c r="A37" s="172" t="s">
        <v>194</v>
      </c>
      <c r="B37" s="160"/>
      <c r="C37" s="137"/>
      <c r="D37" s="115"/>
      <c r="E37" s="142"/>
      <c r="F37" s="142">
        <v>4700000</v>
      </c>
      <c r="G37" s="141"/>
      <c r="H37" s="137"/>
      <c r="I37" s="138"/>
    </row>
    <row r="38" spans="1:9" s="188" customFormat="1" ht="36.75" customHeight="1" x14ac:dyDescent="0.2">
      <c r="A38" s="175" t="s">
        <v>266</v>
      </c>
      <c r="B38" s="160"/>
      <c r="C38" s="137"/>
      <c r="D38" s="115"/>
      <c r="E38" s="142">
        <v>1370000</v>
      </c>
      <c r="F38" s="142"/>
      <c r="G38" s="141"/>
      <c r="H38" s="137"/>
      <c r="I38" s="138"/>
    </row>
    <row r="39" spans="1:9" ht="19.5" customHeight="1" x14ac:dyDescent="0.2">
      <c r="A39" s="173" t="s">
        <v>179</v>
      </c>
      <c r="B39" s="57"/>
      <c r="C39" s="58"/>
      <c r="D39" s="58"/>
      <c r="E39" s="58">
        <v>65000</v>
      </c>
      <c r="F39" s="58"/>
      <c r="G39" s="58"/>
      <c r="H39" s="58"/>
      <c r="I39" s="59"/>
    </row>
    <row r="40" spans="1:9" ht="13.5" customHeight="1" x14ac:dyDescent="0.2">
      <c r="A40" s="173" t="s">
        <v>43</v>
      </c>
      <c r="B40" s="57"/>
      <c r="C40" s="58">
        <v>300</v>
      </c>
      <c r="D40" s="58"/>
      <c r="E40" s="58"/>
      <c r="F40" s="58"/>
      <c r="G40" s="58"/>
      <c r="H40" s="58"/>
      <c r="I40" s="59"/>
    </row>
    <row r="41" spans="1:9" ht="13.5" customHeight="1" x14ac:dyDescent="0.2">
      <c r="A41" s="174" t="s">
        <v>41</v>
      </c>
      <c r="B41" s="51"/>
      <c r="C41" s="60"/>
      <c r="D41" s="61">
        <v>267000</v>
      </c>
      <c r="E41" s="62"/>
      <c r="F41" s="62"/>
      <c r="G41" s="62"/>
      <c r="H41" s="62"/>
      <c r="I41" s="63"/>
    </row>
    <row r="42" spans="1:9" ht="22.5" customHeight="1" x14ac:dyDescent="0.2">
      <c r="A42" s="174" t="s">
        <v>39</v>
      </c>
      <c r="B42" s="51"/>
      <c r="C42" s="60">
        <v>2000</v>
      </c>
      <c r="D42" s="61"/>
      <c r="E42" s="62"/>
      <c r="F42" s="62"/>
      <c r="G42" s="62"/>
      <c r="H42" s="62"/>
      <c r="I42" s="63"/>
    </row>
    <row r="43" spans="1:9" ht="13.5" customHeight="1" x14ac:dyDescent="0.2">
      <c r="A43" s="174" t="s">
        <v>40</v>
      </c>
      <c r="B43" s="52"/>
      <c r="C43" s="60"/>
      <c r="D43" s="64"/>
      <c r="E43" s="60"/>
      <c r="F43" s="60"/>
      <c r="G43" s="60">
        <v>15000</v>
      </c>
      <c r="H43" s="60"/>
      <c r="I43" s="65"/>
    </row>
    <row r="44" spans="1:9" ht="13.5" customHeight="1" x14ac:dyDescent="0.2">
      <c r="A44" s="174" t="s">
        <v>42</v>
      </c>
      <c r="B44" s="52">
        <v>336339</v>
      </c>
      <c r="C44" s="60"/>
      <c r="D44" s="64"/>
      <c r="E44" s="60"/>
      <c r="F44" s="60"/>
      <c r="G44" s="60"/>
      <c r="H44" s="60"/>
      <c r="I44" s="65"/>
    </row>
    <row r="45" spans="1:9" ht="17.25" customHeight="1" thickBot="1" x14ac:dyDescent="0.25">
      <c r="A45" s="174" t="s">
        <v>101</v>
      </c>
      <c r="B45" s="52">
        <v>0</v>
      </c>
      <c r="C45" s="60"/>
      <c r="D45" s="64"/>
      <c r="E45" s="60"/>
      <c r="F45" s="60"/>
      <c r="G45" s="60"/>
      <c r="H45" s="60"/>
      <c r="I45" s="65"/>
    </row>
    <row r="46" spans="1:9" ht="19.5" customHeight="1" thickBot="1" x14ac:dyDescent="0.25">
      <c r="A46" s="6" t="s">
        <v>11</v>
      </c>
      <c r="B46" s="95">
        <f>SUM(B44)</f>
        <v>336339</v>
      </c>
      <c r="C46" s="95">
        <f t="shared" ref="C46:I46" si="0">SUM(C36:C45)</f>
        <v>2300</v>
      </c>
      <c r="D46" s="95">
        <f t="shared" si="0"/>
        <v>267000</v>
      </c>
      <c r="E46" s="95">
        <f t="shared" si="0"/>
        <v>1444000</v>
      </c>
      <c r="F46" s="95">
        <f t="shared" si="0"/>
        <v>4700000</v>
      </c>
      <c r="G46" s="95">
        <f t="shared" si="0"/>
        <v>15000</v>
      </c>
      <c r="H46" s="95">
        <f t="shared" si="0"/>
        <v>0</v>
      </c>
      <c r="I46" s="96">
        <f t="shared" si="0"/>
        <v>0</v>
      </c>
    </row>
    <row r="47" spans="1:9" ht="19.5" customHeight="1" thickBot="1" x14ac:dyDescent="0.25">
      <c r="A47" s="56" t="s">
        <v>195</v>
      </c>
      <c r="B47" s="226">
        <f>B46+C46+D46+E46+G46+H46+I46+F46</f>
        <v>6764639</v>
      </c>
      <c r="C47" s="227"/>
      <c r="D47" s="227"/>
      <c r="E47" s="227"/>
      <c r="F47" s="227"/>
      <c r="G47" s="227"/>
      <c r="H47" s="227"/>
      <c r="I47" s="228"/>
    </row>
    <row r="48" spans="1:9" x14ac:dyDescent="0.2">
      <c r="A48" s="134"/>
      <c r="B48" s="135"/>
      <c r="C48" s="135"/>
      <c r="D48" s="135"/>
      <c r="E48" s="135"/>
      <c r="F48" s="135"/>
      <c r="G48" s="135"/>
      <c r="H48" s="135"/>
      <c r="I48" s="135"/>
    </row>
    <row r="49" spans="1:9" ht="13.5" thickBot="1" x14ac:dyDescent="0.25">
      <c r="D49" s="8"/>
      <c r="E49" s="9"/>
      <c r="F49" s="9"/>
    </row>
    <row r="50" spans="1:9" ht="16.5" thickBot="1" x14ac:dyDescent="0.25">
      <c r="A50" s="31" t="s">
        <v>8</v>
      </c>
      <c r="B50" s="229" t="s">
        <v>178</v>
      </c>
      <c r="C50" s="230"/>
      <c r="D50" s="230"/>
      <c r="E50" s="230"/>
      <c r="F50" s="230"/>
      <c r="G50" s="230"/>
      <c r="H50" s="230"/>
      <c r="I50" s="231"/>
    </row>
    <row r="51" spans="1:9" ht="60.75" thickBot="1" x14ac:dyDescent="0.25">
      <c r="A51" s="139" t="s">
        <v>38</v>
      </c>
      <c r="B51" s="112" t="s">
        <v>254</v>
      </c>
      <c r="C51" s="113" t="s">
        <v>255</v>
      </c>
      <c r="D51" s="113" t="s">
        <v>256</v>
      </c>
      <c r="E51" s="113" t="s">
        <v>257</v>
      </c>
      <c r="F51" s="113" t="s">
        <v>281</v>
      </c>
      <c r="G51" s="113" t="s">
        <v>258</v>
      </c>
      <c r="H51" s="177" t="s">
        <v>9</v>
      </c>
      <c r="I51" s="140" t="s">
        <v>10</v>
      </c>
    </row>
    <row r="52" spans="1:9" x14ac:dyDescent="0.2">
      <c r="A52" s="173" t="s">
        <v>180</v>
      </c>
      <c r="B52" s="136"/>
      <c r="C52" s="137"/>
      <c r="D52" s="115"/>
      <c r="E52" s="142">
        <v>9000</v>
      </c>
      <c r="F52" s="142"/>
      <c r="G52" s="137"/>
      <c r="H52" s="137"/>
      <c r="I52" s="138"/>
    </row>
    <row r="53" spans="1:9" x14ac:dyDescent="0.2">
      <c r="A53" s="172" t="s">
        <v>194</v>
      </c>
      <c r="B53" s="160"/>
      <c r="C53" s="137"/>
      <c r="D53" s="115"/>
      <c r="E53" s="142"/>
      <c r="F53" s="142">
        <v>4700000</v>
      </c>
      <c r="G53" s="137"/>
      <c r="H53" s="137"/>
      <c r="I53" s="138"/>
    </row>
    <row r="54" spans="1:9" s="188" customFormat="1" ht="40.5" customHeight="1" x14ac:dyDescent="0.2">
      <c r="A54" s="175" t="s">
        <v>267</v>
      </c>
      <c r="B54" s="160"/>
      <c r="C54" s="137"/>
      <c r="D54" s="115"/>
      <c r="E54" s="142">
        <v>1370000</v>
      </c>
      <c r="F54" s="142"/>
      <c r="G54" s="137"/>
      <c r="H54" s="137"/>
      <c r="I54" s="138"/>
    </row>
    <row r="55" spans="1:9" x14ac:dyDescent="0.2">
      <c r="A55" s="173" t="s">
        <v>179</v>
      </c>
      <c r="B55" s="57"/>
      <c r="C55" s="58"/>
      <c r="D55" s="58"/>
      <c r="E55" s="58">
        <v>65000</v>
      </c>
      <c r="F55" s="58"/>
      <c r="G55" s="58"/>
      <c r="H55" s="58"/>
      <c r="I55" s="59"/>
    </row>
    <row r="56" spans="1:9" x14ac:dyDescent="0.2">
      <c r="A56" s="173" t="s">
        <v>43</v>
      </c>
      <c r="B56" s="57"/>
      <c r="C56" s="58">
        <v>300</v>
      </c>
      <c r="D56" s="58"/>
      <c r="E56" s="58"/>
      <c r="F56" s="58"/>
      <c r="G56" s="58"/>
      <c r="H56" s="58"/>
      <c r="I56" s="59"/>
    </row>
    <row r="57" spans="1:9" x14ac:dyDescent="0.2">
      <c r="A57" s="174" t="s">
        <v>41</v>
      </c>
      <c r="B57" s="51"/>
      <c r="C57" s="60"/>
      <c r="D57" s="61">
        <v>267000</v>
      </c>
      <c r="E57" s="62"/>
      <c r="F57" s="62"/>
      <c r="G57" s="62"/>
      <c r="H57" s="62"/>
      <c r="I57" s="63"/>
    </row>
    <row r="58" spans="1:9" x14ac:dyDescent="0.2">
      <c r="A58" s="174" t="s">
        <v>39</v>
      </c>
      <c r="B58" s="51"/>
      <c r="C58" s="60">
        <v>2000</v>
      </c>
      <c r="D58" s="61"/>
      <c r="E58" s="62"/>
      <c r="F58" s="62"/>
      <c r="G58" s="62"/>
      <c r="H58" s="62"/>
      <c r="I58" s="63"/>
    </row>
    <row r="59" spans="1:9" x14ac:dyDescent="0.2">
      <c r="A59" s="174" t="s">
        <v>40</v>
      </c>
      <c r="B59" s="52"/>
      <c r="C59" s="60"/>
      <c r="D59" s="64"/>
      <c r="E59" s="60"/>
      <c r="F59" s="60"/>
      <c r="G59" s="60">
        <v>15000</v>
      </c>
      <c r="H59" s="60"/>
      <c r="I59" s="65"/>
    </row>
    <row r="60" spans="1:9" x14ac:dyDescent="0.2">
      <c r="A60" s="174" t="s">
        <v>42</v>
      </c>
      <c r="B60" s="52">
        <v>348111</v>
      </c>
      <c r="C60" s="60"/>
      <c r="D60" s="64"/>
      <c r="E60" s="60"/>
      <c r="F60" s="60"/>
      <c r="G60" s="60"/>
      <c r="H60" s="60"/>
      <c r="I60" s="65"/>
    </row>
    <row r="61" spans="1:9" ht="13.5" thickBot="1" x14ac:dyDescent="0.25">
      <c r="A61" s="174" t="s">
        <v>101</v>
      </c>
      <c r="B61" s="52">
        <v>0</v>
      </c>
      <c r="C61" s="60"/>
      <c r="D61" s="64"/>
      <c r="E61" s="60"/>
      <c r="F61" s="60"/>
      <c r="G61" s="60"/>
      <c r="H61" s="60"/>
      <c r="I61" s="65"/>
    </row>
    <row r="62" spans="1:9" ht="18.75" customHeight="1" thickBot="1" x14ac:dyDescent="0.25">
      <c r="A62" s="6" t="s">
        <v>11</v>
      </c>
      <c r="B62" s="95">
        <f>SUM(B60)</f>
        <v>348111</v>
      </c>
      <c r="C62" s="95">
        <f t="shared" ref="C62:I62" si="1">SUM(C52:C61)</f>
        <v>2300</v>
      </c>
      <c r="D62" s="95">
        <f t="shared" si="1"/>
        <v>267000</v>
      </c>
      <c r="E62" s="95">
        <f t="shared" si="1"/>
        <v>1444000</v>
      </c>
      <c r="F62" s="95">
        <f t="shared" si="1"/>
        <v>4700000</v>
      </c>
      <c r="G62" s="95">
        <f t="shared" si="1"/>
        <v>15000</v>
      </c>
      <c r="H62" s="95">
        <f t="shared" si="1"/>
        <v>0</v>
      </c>
      <c r="I62" s="96">
        <f t="shared" si="1"/>
        <v>0</v>
      </c>
    </row>
    <row r="63" spans="1:9" ht="20.25" customHeight="1" thickBot="1" x14ac:dyDescent="0.25">
      <c r="A63" s="56" t="s">
        <v>196</v>
      </c>
      <c r="B63" s="226">
        <f>B62+C62+D62+E62+G62+H62+I62+F62</f>
        <v>6776411</v>
      </c>
      <c r="C63" s="227"/>
      <c r="D63" s="227"/>
      <c r="E63" s="227"/>
      <c r="F63" s="227"/>
      <c r="G63" s="227"/>
      <c r="H63" s="227"/>
      <c r="I63" s="228"/>
    </row>
    <row r="64" spans="1:9" x14ac:dyDescent="0.2">
      <c r="A64" s="134"/>
      <c r="B64" s="135"/>
      <c r="C64" s="135"/>
      <c r="D64" s="135"/>
      <c r="E64" s="135"/>
      <c r="F64" s="135"/>
      <c r="G64" s="135"/>
      <c r="H64" s="135"/>
      <c r="I64" s="135"/>
    </row>
    <row r="65" spans="1:9" x14ac:dyDescent="0.2">
      <c r="A65" s="134"/>
      <c r="B65" s="135"/>
      <c r="C65" s="135"/>
      <c r="D65" s="135"/>
      <c r="E65" s="135"/>
      <c r="F65" s="135"/>
      <c r="G65" s="135"/>
      <c r="H65" s="135"/>
      <c r="I65" s="135"/>
    </row>
    <row r="66" spans="1:9" x14ac:dyDescent="0.2">
      <c r="A66" s="134"/>
      <c r="B66" s="135"/>
      <c r="C66" s="135"/>
      <c r="D66" s="135"/>
      <c r="E66" s="135"/>
      <c r="F66" s="135"/>
      <c r="G66" s="135"/>
      <c r="H66" s="135"/>
      <c r="I66" s="135"/>
    </row>
    <row r="67" spans="1:9" x14ac:dyDescent="0.2">
      <c r="A67" s="134"/>
      <c r="B67" s="135"/>
      <c r="C67" s="135"/>
      <c r="D67" s="135"/>
      <c r="E67" s="135"/>
      <c r="F67" s="135"/>
      <c r="G67" s="135"/>
      <c r="H67" s="135"/>
      <c r="I67" s="135"/>
    </row>
    <row r="68" spans="1:9" x14ac:dyDescent="0.2">
      <c r="A68" s="134"/>
      <c r="B68" s="135"/>
      <c r="C68" s="135"/>
      <c r="D68" s="135"/>
      <c r="E68" s="135"/>
      <c r="F68" s="135"/>
      <c r="G68" s="135"/>
      <c r="H68" s="135"/>
      <c r="I68" s="135"/>
    </row>
    <row r="69" spans="1:9" x14ac:dyDescent="0.2">
      <c r="A69" s="134"/>
      <c r="B69" s="135"/>
      <c r="C69" s="135"/>
      <c r="D69" s="135"/>
      <c r="E69" s="135"/>
      <c r="F69" s="135"/>
      <c r="G69" s="135"/>
      <c r="H69" s="135"/>
      <c r="I69" s="135"/>
    </row>
    <row r="70" spans="1:9" x14ac:dyDescent="0.2">
      <c r="A70" s="134"/>
      <c r="B70" s="135"/>
      <c r="C70" s="135"/>
      <c r="D70" s="135"/>
      <c r="E70" s="135"/>
      <c r="F70" s="135"/>
      <c r="G70" s="135"/>
      <c r="H70" s="135"/>
      <c r="I70" s="135"/>
    </row>
    <row r="71" spans="1:9" x14ac:dyDescent="0.2">
      <c r="A71" s="134"/>
      <c r="B71" s="135"/>
      <c r="C71" s="135"/>
      <c r="D71" s="135"/>
      <c r="E71" s="135"/>
      <c r="F71" s="135"/>
      <c r="G71" s="135"/>
      <c r="H71" s="135"/>
      <c r="I71" s="135"/>
    </row>
    <row r="72" spans="1:9" ht="5.25" customHeight="1" x14ac:dyDescent="0.2">
      <c r="D72" s="8"/>
      <c r="E72" s="9"/>
      <c r="F72" s="9"/>
    </row>
    <row r="73" spans="1:9" ht="14.25" x14ac:dyDescent="0.2">
      <c r="D73" s="8"/>
      <c r="E73" s="9"/>
      <c r="F73" s="9"/>
      <c r="I73" s="106"/>
    </row>
    <row r="74" spans="1:9" ht="14.25" x14ac:dyDescent="0.2">
      <c r="D74" s="8"/>
      <c r="E74" s="9"/>
      <c r="F74" s="9"/>
      <c r="I74" s="106"/>
    </row>
    <row r="75" spans="1:9" ht="15" customHeight="1" x14ac:dyDescent="0.2">
      <c r="A75" s="10"/>
      <c r="D75" s="19"/>
      <c r="E75" s="18"/>
      <c r="F75" s="18"/>
    </row>
    <row r="76" spans="1:9" x14ac:dyDescent="0.2">
      <c r="A76" s="10"/>
      <c r="B76" s="10"/>
      <c r="D76" s="19"/>
      <c r="E76" s="11"/>
      <c r="F76" s="11"/>
    </row>
    <row r="77" spans="1:9" x14ac:dyDescent="0.2">
      <c r="C77" s="10"/>
      <c r="D77" s="8"/>
      <c r="E77" s="18"/>
      <c r="F77" s="18"/>
    </row>
    <row r="78" spans="1:9" x14ac:dyDescent="0.2">
      <c r="D78" s="12"/>
      <c r="E78" s="13"/>
      <c r="F78" s="13"/>
    </row>
    <row r="79" spans="1:9" x14ac:dyDescent="0.2">
      <c r="B79" s="10"/>
      <c r="D79" s="8"/>
      <c r="E79" s="11"/>
      <c r="F79" s="11"/>
    </row>
    <row r="80" spans="1:9" x14ac:dyDescent="0.2">
      <c r="C80" s="10"/>
      <c r="D80" s="8"/>
      <c r="E80" s="11"/>
      <c r="F80" s="11"/>
    </row>
  </sheetData>
  <mergeCells count="7">
    <mergeCell ref="B47:I47"/>
    <mergeCell ref="B50:I50"/>
    <mergeCell ref="B63:I63"/>
    <mergeCell ref="A1:I1"/>
    <mergeCell ref="B27:I27"/>
    <mergeCell ref="B3:I3"/>
    <mergeCell ref="B34:I34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9"/>
  <sheetViews>
    <sheetView view="pageLayout" topLeftCell="A127" zoomScaleNormal="100" workbookViewId="0">
      <selection activeCell="M54" sqref="M54"/>
    </sheetView>
  </sheetViews>
  <sheetFormatPr defaultColWidth="11.42578125" defaultRowHeight="12.75" x14ac:dyDescent="0.2"/>
  <cols>
    <col min="1" max="1" width="11.42578125" style="28" bestFit="1" customWidth="1"/>
    <col min="2" max="2" width="34.42578125" style="30" customWidth="1"/>
    <col min="3" max="3" width="12.42578125" style="2" customWidth="1"/>
    <col min="4" max="4" width="12.28515625" style="2" customWidth="1"/>
    <col min="5" max="5" width="9.42578125" style="2" customWidth="1"/>
    <col min="6" max="6" width="11.5703125" style="2" customWidth="1"/>
    <col min="7" max="8" width="13.42578125" style="2" customWidth="1"/>
    <col min="9" max="9" width="10.28515625" style="2" customWidth="1"/>
    <col min="10" max="10" width="12.7109375" style="2" customWidth="1"/>
    <col min="11" max="11" width="10" style="2" bestFit="1" customWidth="1"/>
    <col min="12" max="16384" width="11.42578125" style="3"/>
  </cols>
  <sheetData>
    <row r="1" spans="1:11" ht="24" customHeight="1" x14ac:dyDescent="0.2">
      <c r="A1" s="239" t="s">
        <v>95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20.25" customHeight="1" thickBot="1" x14ac:dyDescent="0.25">
      <c r="A2" s="97"/>
      <c r="B2" s="97"/>
      <c r="C2" s="97"/>
      <c r="D2" s="97"/>
      <c r="E2" s="97"/>
      <c r="F2" s="97"/>
      <c r="G2" s="97"/>
      <c r="H2" s="192"/>
      <c r="I2" s="97"/>
      <c r="J2" s="97"/>
      <c r="K2" s="105" t="s">
        <v>49</v>
      </c>
    </row>
    <row r="3" spans="1:11" s="4" customFormat="1" ht="67.5" x14ac:dyDescent="0.2">
      <c r="A3" s="98" t="s">
        <v>12</v>
      </c>
      <c r="B3" s="99" t="s">
        <v>13</v>
      </c>
      <c r="C3" s="100" t="s">
        <v>188</v>
      </c>
      <c r="D3" s="99" t="s">
        <v>254</v>
      </c>
      <c r="E3" s="99" t="s">
        <v>255</v>
      </c>
      <c r="F3" s="99" t="s">
        <v>256</v>
      </c>
      <c r="G3" s="99" t="s">
        <v>257</v>
      </c>
      <c r="H3" s="99" t="s">
        <v>278</v>
      </c>
      <c r="I3" s="99" t="s">
        <v>258</v>
      </c>
      <c r="J3" s="99" t="s">
        <v>9</v>
      </c>
      <c r="K3" s="121" t="s">
        <v>10</v>
      </c>
    </row>
    <row r="4" spans="1:11" s="4" customFormat="1" x14ac:dyDescent="0.2">
      <c r="A4" s="101"/>
      <c r="B4" s="47" t="s">
        <v>35</v>
      </c>
      <c r="C4" s="48"/>
      <c r="D4" s="48"/>
      <c r="E4" s="48"/>
      <c r="F4" s="48"/>
      <c r="G4" s="48"/>
      <c r="H4" s="48"/>
      <c r="I4" s="48"/>
      <c r="J4" s="48"/>
      <c r="K4" s="122"/>
    </row>
    <row r="5" spans="1:11" x14ac:dyDescent="0.2">
      <c r="A5" s="101"/>
      <c r="B5" s="46"/>
      <c r="C5" s="36"/>
      <c r="D5" s="36"/>
      <c r="E5" s="36"/>
      <c r="F5" s="36"/>
      <c r="G5" s="36"/>
      <c r="H5" s="36"/>
      <c r="I5" s="36"/>
      <c r="J5" s="36"/>
      <c r="K5" s="88"/>
    </row>
    <row r="6" spans="1:11" s="4" customFormat="1" x14ac:dyDescent="0.2">
      <c r="A6" s="101"/>
      <c r="B6" s="43" t="s">
        <v>34</v>
      </c>
      <c r="C6" s="48"/>
      <c r="D6" s="48"/>
      <c r="E6" s="48"/>
      <c r="F6" s="48"/>
      <c r="G6" s="48"/>
      <c r="H6" s="48"/>
      <c r="I6" s="48"/>
      <c r="J6" s="48"/>
      <c r="K6" s="122"/>
    </row>
    <row r="7" spans="1:11" s="4" customFormat="1" ht="12.75" customHeight="1" x14ac:dyDescent="0.2">
      <c r="A7" s="102" t="s">
        <v>33</v>
      </c>
      <c r="B7" s="43" t="s">
        <v>36</v>
      </c>
      <c r="C7" s="49">
        <f>SUM(D7+E7+F7+G7+I7+H7)</f>
        <v>6613143</v>
      </c>
      <c r="D7" s="49">
        <f>D8+D54</f>
        <v>326543</v>
      </c>
      <c r="E7" s="49">
        <f>E8+E54</f>
        <v>2300</v>
      </c>
      <c r="F7" s="49">
        <f>F8+F54</f>
        <v>272200</v>
      </c>
      <c r="G7" s="49">
        <f>G8+G54</f>
        <v>1312700</v>
      </c>
      <c r="H7" s="49">
        <v>4692000</v>
      </c>
      <c r="I7" s="49">
        <f>I8+I54</f>
        <v>7400</v>
      </c>
      <c r="J7" s="48"/>
      <c r="K7" s="122"/>
    </row>
    <row r="8" spans="1:11" s="4" customFormat="1" x14ac:dyDescent="0.2">
      <c r="A8" s="101">
        <v>3</v>
      </c>
      <c r="B8" s="43" t="s">
        <v>14</v>
      </c>
      <c r="C8" s="49">
        <f>SUM(D8+E8+F8+G8+I8)</f>
        <v>668343</v>
      </c>
      <c r="D8" s="49">
        <f>D9+D19+D51</f>
        <v>326543</v>
      </c>
      <c r="E8" s="49">
        <f t="shared" ref="E8:G8" si="0">E9+E19+E51</f>
        <v>2300</v>
      </c>
      <c r="F8" s="49">
        <f t="shared" si="0"/>
        <v>238800</v>
      </c>
      <c r="G8" s="49">
        <f t="shared" si="0"/>
        <v>100700</v>
      </c>
      <c r="H8" s="49">
        <v>4692000</v>
      </c>
      <c r="I8" s="49"/>
      <c r="J8" s="49"/>
      <c r="K8" s="123"/>
    </row>
    <row r="9" spans="1:11" s="4" customFormat="1" x14ac:dyDescent="0.2">
      <c r="A9" s="101">
        <v>31</v>
      </c>
      <c r="B9" s="43" t="s">
        <v>15</v>
      </c>
      <c r="C9" s="49">
        <f>SUM(D9+E9+F9+G9+I9)</f>
        <v>26400</v>
      </c>
      <c r="D9" s="49"/>
      <c r="E9" s="49"/>
      <c r="F9" s="49"/>
      <c r="G9" s="49">
        <v>26400</v>
      </c>
      <c r="H9" s="49">
        <v>4431000</v>
      </c>
      <c r="I9" s="49"/>
      <c r="J9" s="49"/>
      <c r="K9" s="123"/>
    </row>
    <row r="10" spans="1:11" x14ac:dyDescent="0.2">
      <c r="A10" s="103">
        <v>311</v>
      </c>
      <c r="B10" s="46" t="s">
        <v>16</v>
      </c>
      <c r="C10" s="49">
        <f t="shared" ref="C10:C18" si="1">SUM(D10+E10+F10+G10+I10)</f>
        <v>26400</v>
      </c>
      <c r="D10" s="50"/>
      <c r="E10" s="50"/>
      <c r="F10" s="50"/>
      <c r="G10" s="50">
        <v>26400</v>
      </c>
      <c r="H10" s="50">
        <v>3750000</v>
      </c>
      <c r="I10" s="50"/>
      <c r="J10" s="50"/>
      <c r="K10" s="124"/>
    </row>
    <row r="11" spans="1:11" x14ac:dyDescent="0.2">
      <c r="A11" s="120">
        <v>3111</v>
      </c>
      <c r="B11" s="46" t="s">
        <v>71</v>
      </c>
      <c r="C11" s="49">
        <f t="shared" si="1"/>
        <v>22600</v>
      </c>
      <c r="D11" s="50"/>
      <c r="E11" s="50"/>
      <c r="F11" s="50"/>
      <c r="G11" s="50">
        <v>22600</v>
      </c>
      <c r="H11" s="50">
        <v>3590000</v>
      </c>
      <c r="I11" s="50"/>
      <c r="J11" s="50"/>
      <c r="K11" s="124"/>
    </row>
    <row r="12" spans="1:11" x14ac:dyDescent="0.2">
      <c r="A12" s="120">
        <v>3113</v>
      </c>
      <c r="B12" s="46" t="s">
        <v>168</v>
      </c>
      <c r="C12" s="49">
        <f t="shared" si="1"/>
        <v>0</v>
      </c>
      <c r="D12" s="50"/>
      <c r="E12" s="50"/>
      <c r="F12" s="50"/>
      <c r="G12" s="50"/>
      <c r="H12" s="50">
        <v>32500</v>
      </c>
      <c r="I12" s="50"/>
      <c r="J12" s="50"/>
      <c r="K12" s="124"/>
    </row>
    <row r="13" spans="1:11" x14ac:dyDescent="0.2">
      <c r="A13" s="120">
        <v>3114</v>
      </c>
      <c r="B13" s="46" t="s">
        <v>169</v>
      </c>
      <c r="C13" s="49">
        <f t="shared" si="1"/>
        <v>0</v>
      </c>
      <c r="D13" s="50"/>
      <c r="E13" s="50"/>
      <c r="F13" s="50"/>
      <c r="G13" s="50"/>
      <c r="H13" s="50">
        <v>127500</v>
      </c>
      <c r="I13" s="50"/>
      <c r="J13" s="50"/>
      <c r="K13" s="124"/>
    </row>
    <row r="14" spans="1:11" x14ac:dyDescent="0.2">
      <c r="A14" s="103">
        <v>312</v>
      </c>
      <c r="B14" s="46" t="s">
        <v>17</v>
      </c>
      <c r="C14" s="49">
        <f t="shared" si="1"/>
        <v>0</v>
      </c>
      <c r="D14" s="50"/>
      <c r="E14" s="50"/>
      <c r="F14" s="50"/>
      <c r="G14" s="50"/>
      <c r="H14" s="50">
        <v>56000</v>
      </c>
      <c r="I14" s="50"/>
      <c r="J14" s="50"/>
      <c r="K14" s="124"/>
    </row>
    <row r="15" spans="1:11" x14ac:dyDescent="0.2">
      <c r="A15" s="120">
        <v>3121</v>
      </c>
      <c r="B15" s="46" t="s">
        <v>170</v>
      </c>
      <c r="C15" s="49">
        <f t="shared" si="1"/>
        <v>0</v>
      </c>
      <c r="D15" s="50"/>
      <c r="E15" s="50"/>
      <c r="F15" s="50"/>
      <c r="G15" s="50"/>
      <c r="H15" s="50">
        <v>56000</v>
      </c>
      <c r="I15" s="50"/>
      <c r="J15" s="50"/>
      <c r="K15" s="124"/>
    </row>
    <row r="16" spans="1:11" x14ac:dyDescent="0.2">
      <c r="A16" s="103">
        <v>313</v>
      </c>
      <c r="B16" s="46" t="s">
        <v>18</v>
      </c>
      <c r="C16" s="49">
        <v>3800</v>
      </c>
      <c r="D16" s="50"/>
      <c r="E16" s="50"/>
      <c r="F16" s="50"/>
      <c r="G16" s="50">
        <v>3800</v>
      </c>
      <c r="H16" s="50">
        <v>625000</v>
      </c>
      <c r="I16" s="50"/>
      <c r="J16" s="50"/>
      <c r="K16" s="124"/>
    </row>
    <row r="17" spans="1:11" x14ac:dyDescent="0.2">
      <c r="A17" s="120">
        <v>3132</v>
      </c>
      <c r="B17" s="46" t="s">
        <v>72</v>
      </c>
      <c r="C17" s="50">
        <f t="shared" si="1"/>
        <v>3400</v>
      </c>
      <c r="D17" s="50"/>
      <c r="E17" s="50"/>
      <c r="F17" s="50"/>
      <c r="G17" s="50">
        <v>3400</v>
      </c>
      <c r="H17" s="50">
        <v>563000</v>
      </c>
      <c r="I17" s="50"/>
      <c r="J17" s="50"/>
      <c r="K17" s="124"/>
    </row>
    <row r="18" spans="1:11" x14ac:dyDescent="0.2">
      <c r="A18" s="120">
        <v>3133</v>
      </c>
      <c r="B18" s="46" t="s">
        <v>73</v>
      </c>
      <c r="C18" s="50">
        <f t="shared" si="1"/>
        <v>400</v>
      </c>
      <c r="D18" s="50"/>
      <c r="E18" s="50"/>
      <c r="F18" s="50"/>
      <c r="G18" s="50">
        <v>400</v>
      </c>
      <c r="H18" s="50">
        <v>62000</v>
      </c>
      <c r="I18" s="50"/>
      <c r="J18" s="50"/>
      <c r="K18" s="124"/>
    </row>
    <row r="19" spans="1:11" s="4" customFormat="1" x14ac:dyDescent="0.2">
      <c r="A19" s="101">
        <v>32</v>
      </c>
      <c r="B19" s="43" t="s">
        <v>19</v>
      </c>
      <c r="C19" s="49">
        <f>SUM(D19+E19+F19+G19+I19)</f>
        <v>639343</v>
      </c>
      <c r="D19" s="49">
        <f>D20+D25+D31+D43</f>
        <v>324243</v>
      </c>
      <c r="E19" s="49">
        <f>E20+E25+E31+E43</f>
        <v>2000</v>
      </c>
      <c r="F19" s="49">
        <f>F20+F25+F31+F43</f>
        <v>238800</v>
      </c>
      <c r="G19" s="49">
        <f>G20+G25+G31+G43</f>
        <v>74300</v>
      </c>
      <c r="H19" s="49">
        <v>261000</v>
      </c>
      <c r="I19" s="49"/>
      <c r="J19" s="49"/>
      <c r="K19" s="123"/>
    </row>
    <row r="20" spans="1:11" x14ac:dyDescent="0.2">
      <c r="A20" s="103">
        <v>321</v>
      </c>
      <c r="B20" s="46" t="s">
        <v>20</v>
      </c>
      <c r="C20" s="49">
        <v>18500</v>
      </c>
      <c r="D20" s="171">
        <f>SUM(D21:D24)</f>
        <v>18500</v>
      </c>
      <c r="E20" s="50"/>
      <c r="F20" s="50"/>
      <c r="G20" s="50"/>
      <c r="H20" s="50">
        <v>250000</v>
      </c>
      <c r="I20" s="50"/>
      <c r="J20" s="50"/>
      <c r="K20" s="124"/>
    </row>
    <row r="21" spans="1:11" x14ac:dyDescent="0.2">
      <c r="A21" s="120">
        <v>3211</v>
      </c>
      <c r="B21" s="46" t="s">
        <v>74</v>
      </c>
      <c r="C21" s="50">
        <f t="shared" ref="C21:C26" si="2">SUM(D21+E21+F21+G21+I21)</f>
        <v>10000</v>
      </c>
      <c r="D21" s="171">
        <v>10000</v>
      </c>
      <c r="E21" s="50"/>
      <c r="F21" s="50"/>
      <c r="G21" s="50"/>
      <c r="H21" s="50"/>
      <c r="I21" s="50"/>
      <c r="J21" s="50"/>
      <c r="K21" s="124"/>
    </row>
    <row r="22" spans="1:11" x14ac:dyDescent="0.2">
      <c r="A22" s="120">
        <v>3212</v>
      </c>
      <c r="B22" s="46" t="s">
        <v>75</v>
      </c>
      <c r="C22" s="50">
        <f t="shared" si="2"/>
        <v>0</v>
      </c>
      <c r="D22" s="171"/>
      <c r="E22" s="50"/>
      <c r="F22" s="50"/>
      <c r="G22" s="50"/>
      <c r="H22" s="50">
        <v>250000</v>
      </c>
      <c r="I22" s="49"/>
      <c r="J22" s="50"/>
      <c r="K22" s="124"/>
    </row>
    <row r="23" spans="1:11" x14ac:dyDescent="0.2">
      <c r="A23" s="120">
        <v>3213</v>
      </c>
      <c r="B23" s="46" t="s">
        <v>76</v>
      </c>
      <c r="C23" s="50">
        <f t="shared" si="2"/>
        <v>1500</v>
      </c>
      <c r="D23" s="171">
        <v>1500</v>
      </c>
      <c r="E23" s="50"/>
      <c r="F23" s="50"/>
      <c r="G23" s="50"/>
      <c r="H23" s="50"/>
      <c r="I23" s="49"/>
      <c r="J23" s="50"/>
      <c r="K23" s="124"/>
    </row>
    <row r="24" spans="1:11" x14ac:dyDescent="0.2">
      <c r="A24" s="120">
        <v>3214</v>
      </c>
      <c r="B24" s="46" t="s">
        <v>77</v>
      </c>
      <c r="C24" s="50">
        <f t="shared" si="2"/>
        <v>7000</v>
      </c>
      <c r="D24" s="171">
        <v>7000</v>
      </c>
      <c r="E24" s="50"/>
      <c r="F24" s="50"/>
      <c r="G24" s="50"/>
      <c r="H24" s="50"/>
      <c r="I24" s="49"/>
      <c r="J24" s="50"/>
      <c r="K24" s="124"/>
    </row>
    <row r="25" spans="1:11" x14ac:dyDescent="0.2">
      <c r="A25" s="103">
        <v>322</v>
      </c>
      <c r="B25" s="46" t="s">
        <v>21</v>
      </c>
      <c r="C25" s="49">
        <f t="shared" si="2"/>
        <v>410200</v>
      </c>
      <c r="D25" s="171">
        <f>SUM(D26:D30)</f>
        <v>182500</v>
      </c>
      <c r="E25" s="171">
        <f>SUM(E26:E30)</f>
        <v>2000</v>
      </c>
      <c r="F25" s="171">
        <f>SUM(F26:F30)</f>
        <v>151400</v>
      </c>
      <c r="G25" s="171">
        <f>SUM(G26:G30)</f>
        <v>74300</v>
      </c>
      <c r="H25" s="171"/>
      <c r="I25" s="49"/>
      <c r="J25" s="50"/>
      <c r="K25" s="124"/>
    </row>
    <row r="26" spans="1:11" x14ac:dyDescent="0.2">
      <c r="A26" s="120">
        <v>3221</v>
      </c>
      <c r="B26" s="46" t="s">
        <v>60</v>
      </c>
      <c r="C26" s="50">
        <f t="shared" si="2"/>
        <v>60000</v>
      </c>
      <c r="D26" s="171">
        <v>45000</v>
      </c>
      <c r="E26" s="50">
        <v>2000</v>
      </c>
      <c r="F26" s="50">
        <v>13000</v>
      </c>
      <c r="G26" s="50"/>
      <c r="H26" s="50"/>
      <c r="I26" s="49"/>
      <c r="J26" s="50"/>
      <c r="K26" s="124"/>
    </row>
    <row r="27" spans="1:11" x14ac:dyDescent="0.2">
      <c r="A27" s="120">
        <v>3222</v>
      </c>
      <c r="B27" s="46" t="s">
        <v>61</v>
      </c>
      <c r="C27" s="50">
        <f t="shared" ref="C27:C61" si="3">SUM(D27+E27+F27+G27+I27)</f>
        <v>210300</v>
      </c>
      <c r="D27" s="171"/>
      <c r="E27" s="50"/>
      <c r="F27" s="50">
        <v>136000</v>
      </c>
      <c r="G27" s="50">
        <v>74300</v>
      </c>
      <c r="H27" s="50"/>
      <c r="I27" s="49"/>
      <c r="J27" s="50"/>
      <c r="K27" s="124"/>
    </row>
    <row r="28" spans="1:11" x14ac:dyDescent="0.2">
      <c r="A28" s="120">
        <v>3223</v>
      </c>
      <c r="B28" s="46" t="s">
        <v>94</v>
      </c>
      <c r="C28" s="50">
        <f t="shared" si="3"/>
        <v>122000</v>
      </c>
      <c r="D28" s="50">
        <v>122000</v>
      </c>
      <c r="E28" s="50"/>
      <c r="F28" s="50"/>
      <c r="G28" s="50"/>
      <c r="H28" s="50"/>
      <c r="I28" s="49"/>
      <c r="J28" s="50"/>
      <c r="K28" s="124"/>
    </row>
    <row r="29" spans="1:11" x14ac:dyDescent="0.2">
      <c r="A29" s="120">
        <v>3224</v>
      </c>
      <c r="B29" s="46" t="s">
        <v>62</v>
      </c>
      <c r="C29" s="50">
        <f t="shared" si="3"/>
        <v>14400</v>
      </c>
      <c r="D29" s="50">
        <v>12000</v>
      </c>
      <c r="E29" s="50"/>
      <c r="F29" s="50">
        <v>2400</v>
      </c>
      <c r="G29" s="50"/>
      <c r="H29" s="50"/>
      <c r="I29" s="49"/>
      <c r="J29" s="50"/>
      <c r="K29" s="124"/>
    </row>
    <row r="30" spans="1:11" x14ac:dyDescent="0.2">
      <c r="A30" s="120">
        <v>3227</v>
      </c>
      <c r="B30" s="46" t="s">
        <v>78</v>
      </c>
      <c r="C30" s="50">
        <f t="shared" si="3"/>
        <v>3500</v>
      </c>
      <c r="D30" s="50">
        <v>3500</v>
      </c>
      <c r="E30" s="50"/>
      <c r="F30" s="50"/>
      <c r="G30" s="50"/>
      <c r="H30" s="50"/>
      <c r="I30" s="49"/>
      <c r="J30" s="50"/>
      <c r="K30" s="124"/>
    </row>
    <row r="31" spans="1:11" x14ac:dyDescent="0.2">
      <c r="A31" s="103">
        <v>323</v>
      </c>
      <c r="B31" s="46" t="s">
        <v>22</v>
      </c>
      <c r="C31" s="49">
        <f t="shared" si="3"/>
        <v>189600</v>
      </c>
      <c r="D31" s="171">
        <f>SUM(D32:D40)</f>
        <v>119700</v>
      </c>
      <c r="E31" s="50"/>
      <c r="F31" s="50">
        <v>69900</v>
      </c>
      <c r="G31" s="50"/>
      <c r="H31" s="50"/>
      <c r="I31" s="49"/>
      <c r="J31" s="50"/>
      <c r="K31" s="124"/>
    </row>
    <row r="32" spans="1:11" x14ac:dyDescent="0.2">
      <c r="A32" s="120">
        <v>3231</v>
      </c>
      <c r="B32" s="46" t="s">
        <v>85</v>
      </c>
      <c r="C32" s="50">
        <f t="shared" si="3"/>
        <v>25000</v>
      </c>
      <c r="D32" s="171">
        <v>25000</v>
      </c>
      <c r="E32" s="50"/>
      <c r="F32" s="50"/>
      <c r="G32" s="50"/>
      <c r="H32" s="50"/>
      <c r="I32" s="49"/>
      <c r="J32" s="50"/>
      <c r="K32" s="124"/>
    </row>
    <row r="33" spans="1:11" ht="18" customHeight="1" x14ac:dyDescent="0.2">
      <c r="A33" s="120">
        <v>3232</v>
      </c>
      <c r="B33" s="46" t="s">
        <v>87</v>
      </c>
      <c r="C33" s="50">
        <f t="shared" si="3"/>
        <v>22000</v>
      </c>
      <c r="D33" s="171">
        <v>22000</v>
      </c>
      <c r="E33" s="50"/>
      <c r="F33" s="50"/>
      <c r="G33" s="50"/>
      <c r="H33" s="50"/>
      <c r="I33" s="49"/>
      <c r="J33" s="50"/>
      <c r="K33" s="124"/>
    </row>
    <row r="34" spans="1:11" x14ac:dyDescent="0.2">
      <c r="A34" s="120">
        <v>3233</v>
      </c>
      <c r="B34" s="46" t="s">
        <v>80</v>
      </c>
      <c r="C34" s="50">
        <f t="shared" si="3"/>
        <v>2000</v>
      </c>
      <c r="D34" s="171">
        <v>2000</v>
      </c>
      <c r="E34" s="50"/>
      <c r="F34" s="50"/>
      <c r="G34" s="50"/>
      <c r="H34" s="50"/>
      <c r="I34" s="49"/>
      <c r="J34" s="50"/>
      <c r="K34" s="124"/>
    </row>
    <row r="35" spans="1:11" x14ac:dyDescent="0.2">
      <c r="A35" s="120">
        <v>3234</v>
      </c>
      <c r="B35" s="46" t="s">
        <v>81</v>
      </c>
      <c r="C35" s="50">
        <f t="shared" si="3"/>
        <v>23000</v>
      </c>
      <c r="D35" s="171">
        <v>23000</v>
      </c>
      <c r="E35" s="50"/>
      <c r="F35" s="50"/>
      <c r="G35" s="50"/>
      <c r="H35" s="50"/>
      <c r="I35" s="49"/>
      <c r="J35" s="50"/>
      <c r="K35" s="124"/>
    </row>
    <row r="36" spans="1:11" x14ac:dyDescent="0.2">
      <c r="A36" s="120">
        <v>3235</v>
      </c>
      <c r="B36" s="46" t="s">
        <v>63</v>
      </c>
      <c r="C36" s="50">
        <f t="shared" si="3"/>
        <v>18000</v>
      </c>
      <c r="D36" s="171">
        <v>12000</v>
      </c>
      <c r="E36" s="50"/>
      <c r="F36" s="50">
        <v>6000</v>
      </c>
      <c r="G36" s="50"/>
      <c r="H36" s="50"/>
      <c r="I36" s="49"/>
      <c r="J36" s="50"/>
      <c r="K36" s="124"/>
    </row>
    <row r="37" spans="1:11" x14ac:dyDescent="0.2">
      <c r="A37" s="120">
        <v>3236</v>
      </c>
      <c r="B37" s="46" t="s">
        <v>82</v>
      </c>
      <c r="C37" s="50">
        <f t="shared" si="3"/>
        <v>14000</v>
      </c>
      <c r="D37" s="171">
        <v>14000</v>
      </c>
      <c r="E37" s="50"/>
      <c r="F37" s="50"/>
      <c r="G37" s="50"/>
      <c r="H37" s="50"/>
      <c r="I37" s="49"/>
      <c r="J37" s="50"/>
      <c r="K37" s="124"/>
    </row>
    <row r="38" spans="1:11" x14ac:dyDescent="0.2">
      <c r="A38" s="120">
        <v>3237</v>
      </c>
      <c r="B38" s="46" t="s">
        <v>83</v>
      </c>
      <c r="C38" s="50">
        <f t="shared" si="3"/>
        <v>5700</v>
      </c>
      <c r="D38" s="171">
        <v>5700</v>
      </c>
      <c r="E38" s="50"/>
      <c r="F38" s="50"/>
      <c r="G38" s="50"/>
      <c r="H38" s="50"/>
      <c r="I38" s="49"/>
      <c r="J38" s="50"/>
      <c r="K38" s="124"/>
    </row>
    <row r="39" spans="1:11" x14ac:dyDescent="0.2">
      <c r="A39" s="120">
        <v>3238</v>
      </c>
      <c r="B39" s="46" t="s">
        <v>84</v>
      </c>
      <c r="C39" s="50">
        <f t="shared" si="3"/>
        <v>8000</v>
      </c>
      <c r="D39" s="171">
        <v>8000</v>
      </c>
      <c r="E39" s="50"/>
      <c r="F39" s="50"/>
      <c r="G39" s="50"/>
      <c r="H39" s="50"/>
      <c r="I39" s="49"/>
      <c r="J39" s="50"/>
      <c r="K39" s="124"/>
    </row>
    <row r="40" spans="1:11" x14ac:dyDescent="0.2">
      <c r="A40" s="120">
        <v>3239</v>
      </c>
      <c r="B40" s="46" t="s">
        <v>79</v>
      </c>
      <c r="C40" s="50">
        <f t="shared" si="3"/>
        <v>71900</v>
      </c>
      <c r="D40" s="171">
        <v>8000</v>
      </c>
      <c r="E40" s="50"/>
      <c r="F40" s="50">
        <v>63900</v>
      </c>
      <c r="G40" s="50"/>
      <c r="H40" s="50"/>
      <c r="I40" s="49"/>
      <c r="J40" s="50"/>
      <c r="K40" s="124"/>
    </row>
    <row r="41" spans="1:11" ht="12.75" customHeight="1" x14ac:dyDescent="0.2">
      <c r="A41" s="103">
        <v>324</v>
      </c>
      <c r="B41" s="46" t="s">
        <v>45</v>
      </c>
      <c r="C41" s="49">
        <f t="shared" si="3"/>
        <v>0</v>
      </c>
      <c r="D41" s="171"/>
      <c r="E41" s="50"/>
      <c r="F41" s="50"/>
      <c r="G41" s="50"/>
      <c r="H41" s="50"/>
      <c r="I41" s="49"/>
      <c r="J41" s="50"/>
      <c r="K41" s="124"/>
    </row>
    <row r="42" spans="1:11" ht="12.75" customHeight="1" x14ac:dyDescent="0.2">
      <c r="A42" s="120">
        <v>3241</v>
      </c>
      <c r="B42" s="46" t="s">
        <v>45</v>
      </c>
      <c r="C42" s="50">
        <f t="shared" si="3"/>
        <v>0</v>
      </c>
      <c r="D42" s="171"/>
      <c r="E42" s="50"/>
      <c r="F42" s="50"/>
      <c r="G42" s="50"/>
      <c r="H42" s="50"/>
      <c r="I42" s="49"/>
      <c r="J42" s="50"/>
      <c r="K42" s="124"/>
    </row>
    <row r="43" spans="1:11" x14ac:dyDescent="0.2">
      <c r="A43" s="103">
        <v>329</v>
      </c>
      <c r="B43" s="46" t="s">
        <v>23</v>
      </c>
      <c r="C43" s="49">
        <f>SUM(D43+E43+F43+G43+I43)</f>
        <v>21043</v>
      </c>
      <c r="D43" s="171">
        <f>SUM(D47:D50)</f>
        <v>3543</v>
      </c>
      <c r="E43" s="50"/>
      <c r="F43" s="50">
        <v>17500</v>
      </c>
      <c r="G43" s="50"/>
      <c r="H43" s="50">
        <v>11000</v>
      </c>
      <c r="I43" s="49"/>
      <c r="J43" s="50"/>
      <c r="K43" s="124"/>
    </row>
    <row r="44" spans="1:11" s="181" customFormat="1" ht="18" x14ac:dyDescent="0.2">
      <c r="A44" s="239" t="s">
        <v>95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</row>
    <row r="45" spans="1:11" s="181" customFormat="1" ht="18.75" thickBot="1" x14ac:dyDescent="0.25">
      <c r="A45" s="182"/>
      <c r="B45" s="182"/>
      <c r="C45" s="182"/>
      <c r="D45" s="182"/>
      <c r="E45" s="182"/>
      <c r="F45" s="182"/>
      <c r="G45" s="182"/>
      <c r="H45" s="192"/>
      <c r="I45" s="182"/>
      <c r="J45" s="182"/>
      <c r="K45" s="105" t="s">
        <v>49</v>
      </c>
    </row>
    <row r="46" spans="1:11" s="181" customFormat="1" ht="67.5" x14ac:dyDescent="0.2">
      <c r="A46" s="98" t="s">
        <v>12</v>
      </c>
      <c r="B46" s="99" t="s">
        <v>13</v>
      </c>
      <c r="C46" s="100" t="s">
        <v>188</v>
      </c>
      <c r="D46" s="99" t="s">
        <v>254</v>
      </c>
      <c r="E46" s="99" t="s">
        <v>255</v>
      </c>
      <c r="F46" s="99" t="s">
        <v>256</v>
      </c>
      <c r="G46" s="99" t="s">
        <v>257</v>
      </c>
      <c r="H46" s="99" t="s">
        <v>278</v>
      </c>
      <c r="I46" s="99" t="s">
        <v>258</v>
      </c>
      <c r="J46" s="99" t="s">
        <v>9</v>
      </c>
      <c r="K46" s="121" t="s">
        <v>10</v>
      </c>
    </row>
    <row r="47" spans="1:11" x14ac:dyDescent="0.2">
      <c r="A47" s="120">
        <v>3292</v>
      </c>
      <c r="B47" s="46" t="s">
        <v>64</v>
      </c>
      <c r="C47" s="50">
        <f>SUM(D47+E47+F47+G47+I47)</f>
        <v>4500</v>
      </c>
      <c r="D47" s="50"/>
      <c r="E47" s="50"/>
      <c r="F47" s="50">
        <v>4500</v>
      </c>
      <c r="G47" s="50"/>
      <c r="H47" s="50"/>
      <c r="I47" s="50"/>
      <c r="J47" s="50"/>
      <c r="K47" s="124"/>
    </row>
    <row r="48" spans="1:11" x14ac:dyDescent="0.2">
      <c r="A48" s="120">
        <v>3294</v>
      </c>
      <c r="B48" s="46" t="s">
        <v>65</v>
      </c>
      <c r="C48" s="50">
        <f>SUM(D48+E48+F48+G48+I48)</f>
        <v>4000</v>
      </c>
      <c r="D48" s="50">
        <v>1000</v>
      </c>
      <c r="E48" s="50"/>
      <c r="F48" s="50">
        <v>3000</v>
      </c>
      <c r="G48" s="50"/>
      <c r="H48" s="50"/>
      <c r="I48" s="50"/>
      <c r="J48" s="50"/>
      <c r="K48" s="124"/>
    </row>
    <row r="49" spans="1:11" x14ac:dyDescent="0.2">
      <c r="A49" s="120">
        <v>3295</v>
      </c>
      <c r="B49" s="46" t="s">
        <v>86</v>
      </c>
      <c r="C49" s="50">
        <f>SUM(D49+E49+F49+G49+I49)</f>
        <v>543</v>
      </c>
      <c r="D49" s="50">
        <v>543</v>
      </c>
      <c r="E49" s="50"/>
      <c r="F49" s="50"/>
      <c r="G49" s="50"/>
      <c r="H49" s="50">
        <v>11000</v>
      </c>
      <c r="I49" s="50"/>
      <c r="J49" s="50"/>
      <c r="K49" s="124"/>
    </row>
    <row r="50" spans="1:11" x14ac:dyDescent="0.2">
      <c r="A50" s="120">
        <v>3299</v>
      </c>
      <c r="B50" s="46" t="s">
        <v>93</v>
      </c>
      <c r="C50" s="50">
        <f>SUM(D50+E50+F50+G50+I50)</f>
        <v>12000</v>
      </c>
      <c r="D50" s="50">
        <v>2000</v>
      </c>
      <c r="E50" s="50"/>
      <c r="F50" s="50">
        <v>10000</v>
      </c>
      <c r="G50" s="50"/>
      <c r="H50" s="50"/>
      <c r="I50" s="50"/>
      <c r="J50" s="50"/>
      <c r="K50" s="124"/>
    </row>
    <row r="51" spans="1:11" s="4" customFormat="1" x14ac:dyDescent="0.2">
      <c r="A51" s="101">
        <v>34</v>
      </c>
      <c r="B51" s="43" t="s">
        <v>24</v>
      </c>
      <c r="C51" s="49">
        <f t="shared" si="3"/>
        <v>2600</v>
      </c>
      <c r="D51" s="49">
        <v>2300</v>
      </c>
      <c r="E51" s="49">
        <v>300</v>
      </c>
      <c r="F51" s="49"/>
      <c r="G51" s="49"/>
      <c r="H51" s="49"/>
      <c r="I51" s="49"/>
      <c r="J51" s="49"/>
      <c r="K51" s="123"/>
    </row>
    <row r="52" spans="1:11" x14ac:dyDescent="0.2">
      <c r="A52" s="103">
        <v>343</v>
      </c>
      <c r="B52" s="46" t="s">
        <v>25</v>
      </c>
      <c r="C52" s="49">
        <f t="shared" si="3"/>
        <v>2600</v>
      </c>
      <c r="D52" s="50">
        <v>2300</v>
      </c>
      <c r="E52" s="50">
        <v>300</v>
      </c>
      <c r="F52" s="50"/>
      <c r="G52" s="50"/>
      <c r="H52" s="50"/>
      <c r="I52" s="50"/>
      <c r="J52" s="50"/>
      <c r="K52" s="124"/>
    </row>
    <row r="53" spans="1:11" ht="16.5" customHeight="1" x14ac:dyDescent="0.2">
      <c r="A53" s="120">
        <v>3431</v>
      </c>
      <c r="B53" s="46" t="s">
        <v>66</v>
      </c>
      <c r="C53" s="50">
        <f>SUM(D53+E53+F53+G53+I53)</f>
        <v>2600</v>
      </c>
      <c r="D53" s="50">
        <v>2300</v>
      </c>
      <c r="E53" s="50">
        <v>300</v>
      </c>
      <c r="F53" s="50"/>
      <c r="G53" s="50"/>
      <c r="H53" s="50"/>
      <c r="I53" s="50"/>
      <c r="J53" s="50"/>
      <c r="K53" s="124"/>
    </row>
    <row r="54" spans="1:11" s="4" customFormat="1" ht="25.5" x14ac:dyDescent="0.2">
      <c r="A54" s="101">
        <v>4</v>
      </c>
      <c r="B54" s="43" t="s">
        <v>27</v>
      </c>
      <c r="C54" s="49">
        <v>1252800</v>
      </c>
      <c r="D54" s="49"/>
      <c r="E54" s="49"/>
      <c r="F54" s="49">
        <v>33400</v>
      </c>
      <c r="G54" s="49">
        <v>1212000</v>
      </c>
      <c r="H54" s="49"/>
      <c r="I54" s="49">
        <v>7400</v>
      </c>
      <c r="J54" s="49"/>
      <c r="K54" s="123"/>
    </row>
    <row r="55" spans="1:11" s="4" customFormat="1" ht="25.5" x14ac:dyDescent="0.2">
      <c r="A55" s="101">
        <v>42</v>
      </c>
      <c r="B55" s="43" t="s">
        <v>28</v>
      </c>
      <c r="C55" s="49">
        <f t="shared" si="3"/>
        <v>40800</v>
      </c>
      <c r="D55" s="49"/>
      <c r="E55" s="49"/>
      <c r="F55" s="49">
        <v>33400</v>
      </c>
      <c r="G55" s="49"/>
      <c r="H55" s="49"/>
      <c r="I55" s="49">
        <v>7400</v>
      </c>
      <c r="J55" s="49"/>
      <c r="K55" s="123"/>
    </row>
    <row r="56" spans="1:11" x14ac:dyDescent="0.2">
      <c r="A56" s="103">
        <v>422</v>
      </c>
      <c r="B56" s="46" t="s">
        <v>26</v>
      </c>
      <c r="C56" s="49">
        <f t="shared" si="3"/>
        <v>36300</v>
      </c>
      <c r="D56" s="50"/>
      <c r="E56" s="50"/>
      <c r="F56" s="50">
        <v>28900</v>
      </c>
      <c r="G56" s="50"/>
      <c r="H56" s="50"/>
      <c r="I56" s="50">
        <v>7400</v>
      </c>
      <c r="J56" s="50"/>
      <c r="K56" s="124"/>
    </row>
    <row r="57" spans="1:11" x14ac:dyDescent="0.2">
      <c r="A57" s="120">
        <v>4221</v>
      </c>
      <c r="B57" s="46" t="s">
        <v>67</v>
      </c>
      <c r="C57" s="50">
        <f t="shared" si="3"/>
        <v>36300</v>
      </c>
      <c r="D57" s="50"/>
      <c r="E57" s="50"/>
      <c r="F57" s="50">
        <v>28900</v>
      </c>
      <c r="G57" s="50"/>
      <c r="H57" s="50"/>
      <c r="I57" s="50">
        <v>7400</v>
      </c>
      <c r="J57" s="50"/>
      <c r="K57" s="124"/>
    </row>
    <row r="58" spans="1:11" x14ac:dyDescent="0.2">
      <c r="A58" s="120">
        <v>4223</v>
      </c>
      <c r="B58" s="46" t="s">
        <v>68</v>
      </c>
      <c r="C58" s="50">
        <f t="shared" si="3"/>
        <v>0</v>
      </c>
      <c r="D58" s="50"/>
      <c r="E58" s="50"/>
      <c r="F58" s="50"/>
      <c r="G58" s="50"/>
      <c r="H58" s="50"/>
      <c r="I58" s="50"/>
      <c r="J58" s="50"/>
      <c r="K58" s="124"/>
    </row>
    <row r="59" spans="1:11" x14ac:dyDescent="0.2">
      <c r="A59" s="120">
        <v>4226</v>
      </c>
      <c r="B59" s="46" t="s">
        <v>69</v>
      </c>
      <c r="C59" s="50">
        <f t="shared" si="3"/>
        <v>0</v>
      </c>
      <c r="D59" s="50"/>
      <c r="E59" s="50"/>
      <c r="F59" s="50"/>
      <c r="G59" s="50"/>
      <c r="H59" s="50"/>
      <c r="I59" s="50"/>
      <c r="J59" s="50"/>
      <c r="K59" s="124"/>
    </row>
    <row r="60" spans="1:11" ht="25.5" x14ac:dyDescent="0.2">
      <c r="A60" s="103">
        <v>424</v>
      </c>
      <c r="B60" s="46" t="s">
        <v>29</v>
      </c>
      <c r="C60" s="49">
        <f t="shared" si="3"/>
        <v>4500</v>
      </c>
      <c r="D60" s="50"/>
      <c r="E60" s="50"/>
      <c r="F60" s="50">
        <v>4500</v>
      </c>
      <c r="G60" s="50"/>
      <c r="H60" s="50"/>
      <c r="I60" s="50"/>
      <c r="J60" s="50"/>
      <c r="K60" s="124"/>
    </row>
    <row r="61" spans="1:11" x14ac:dyDescent="0.2">
      <c r="A61" s="120">
        <v>4241</v>
      </c>
      <c r="B61" s="46" t="s">
        <v>70</v>
      </c>
      <c r="C61" s="50">
        <f t="shared" si="3"/>
        <v>4500</v>
      </c>
      <c r="D61" s="50"/>
      <c r="E61" s="50"/>
      <c r="F61" s="50">
        <v>4500</v>
      </c>
      <c r="G61" s="50"/>
      <c r="H61" s="50"/>
      <c r="I61" s="50"/>
      <c r="J61" s="50"/>
      <c r="K61" s="124"/>
    </row>
    <row r="62" spans="1:11" x14ac:dyDescent="0.2">
      <c r="A62" s="101">
        <v>45</v>
      </c>
      <c r="B62" s="43" t="s">
        <v>46</v>
      </c>
      <c r="C62" s="49">
        <v>1212000</v>
      </c>
      <c r="D62" s="49"/>
      <c r="E62" s="36"/>
      <c r="F62" s="36"/>
      <c r="G62" s="49">
        <v>1212000</v>
      </c>
      <c r="H62" s="49"/>
      <c r="I62" s="36"/>
      <c r="J62" s="36"/>
      <c r="K62" s="88"/>
    </row>
    <row r="63" spans="1:11" s="4" customFormat="1" ht="27.75" customHeight="1" x14ac:dyDescent="0.2">
      <c r="A63" s="103">
        <v>451</v>
      </c>
      <c r="B63" s="46" t="s">
        <v>37</v>
      </c>
      <c r="C63" s="49">
        <v>1212000</v>
      </c>
      <c r="D63" s="50"/>
      <c r="E63" s="36"/>
      <c r="F63" s="36"/>
      <c r="G63" s="50">
        <v>1212000</v>
      </c>
      <c r="H63" s="50"/>
      <c r="I63" s="36"/>
      <c r="J63" s="36"/>
      <c r="K63" s="88"/>
    </row>
    <row r="64" spans="1:11" s="4" customFormat="1" ht="25.5" x14ac:dyDescent="0.2">
      <c r="A64" s="244">
        <v>4511</v>
      </c>
      <c r="B64" s="53" t="s">
        <v>186</v>
      </c>
      <c r="C64" s="119">
        <v>250000</v>
      </c>
      <c r="D64" s="55"/>
      <c r="E64" s="54"/>
      <c r="F64" s="54"/>
      <c r="G64" s="55">
        <v>250000</v>
      </c>
      <c r="H64" s="55"/>
      <c r="I64" s="54"/>
      <c r="J64" s="54"/>
      <c r="K64" s="125"/>
    </row>
    <row r="65" spans="1:11" ht="24" customHeight="1" x14ac:dyDescent="0.2">
      <c r="A65" s="245"/>
      <c r="B65" s="126" t="s">
        <v>187</v>
      </c>
      <c r="C65" s="127">
        <v>162000</v>
      </c>
      <c r="D65" s="127"/>
      <c r="E65" s="128"/>
      <c r="F65" s="128"/>
      <c r="G65" s="127">
        <v>162000</v>
      </c>
      <c r="H65" s="127"/>
      <c r="I65" s="128"/>
      <c r="J65" s="128"/>
      <c r="K65" s="129"/>
    </row>
    <row r="66" spans="1:11" ht="32.25" customHeight="1" x14ac:dyDescent="0.2">
      <c r="A66" s="245"/>
      <c r="B66" s="126" t="s">
        <v>98</v>
      </c>
      <c r="C66" s="127">
        <v>250000</v>
      </c>
      <c r="D66" s="127"/>
      <c r="E66" s="128"/>
      <c r="F66" s="128"/>
      <c r="G66" s="127">
        <v>250000</v>
      </c>
      <c r="H66" s="127"/>
      <c r="I66" s="128"/>
      <c r="J66" s="128"/>
      <c r="K66" s="129"/>
    </row>
    <row r="67" spans="1:11" s="170" customFormat="1" ht="32.25" customHeight="1" x14ac:dyDescent="0.2">
      <c r="A67" s="245"/>
      <c r="B67" s="126" t="s">
        <v>100</v>
      </c>
      <c r="C67" s="127">
        <v>20000</v>
      </c>
      <c r="D67" s="127"/>
      <c r="E67" s="128"/>
      <c r="F67" s="128"/>
      <c r="G67" s="127">
        <v>20000</v>
      </c>
      <c r="H67" s="127"/>
      <c r="I67" s="128"/>
      <c r="J67" s="128"/>
      <c r="K67" s="129"/>
    </row>
    <row r="68" spans="1:11" s="163" customFormat="1" ht="26.25" customHeight="1" x14ac:dyDescent="0.2">
      <c r="A68" s="245"/>
      <c r="B68" s="126" t="s">
        <v>97</v>
      </c>
      <c r="C68" s="127">
        <v>30000</v>
      </c>
      <c r="D68" s="127"/>
      <c r="E68" s="128"/>
      <c r="F68" s="128"/>
      <c r="G68" s="127">
        <v>30000</v>
      </c>
      <c r="H68" s="127"/>
      <c r="I68" s="128"/>
      <c r="J68" s="128"/>
      <c r="K68" s="129"/>
    </row>
    <row r="69" spans="1:11" ht="33.75" customHeight="1" thickBot="1" x14ac:dyDescent="0.25">
      <c r="A69" s="246"/>
      <c r="B69" s="104" t="s">
        <v>193</v>
      </c>
      <c r="C69" s="130">
        <v>500000</v>
      </c>
      <c r="D69" s="130"/>
      <c r="E69" s="131"/>
      <c r="F69" s="131"/>
      <c r="G69" s="130">
        <v>500000</v>
      </c>
      <c r="H69" s="130"/>
      <c r="I69" s="131"/>
      <c r="J69" s="131"/>
      <c r="K69" s="132"/>
    </row>
    <row r="70" spans="1:11" s="4" customFormat="1" ht="12.75" customHeight="1" x14ac:dyDescent="0.2">
      <c r="A70" s="33"/>
      <c r="B70" s="29"/>
      <c r="D70" s="143"/>
    </row>
    <row r="71" spans="1:11" s="4" customFormat="1" x14ac:dyDescent="0.2">
      <c r="A71" s="27"/>
      <c r="B71" s="29"/>
      <c r="D71" s="143"/>
    </row>
    <row r="72" spans="1:11" s="4" customFormat="1" x14ac:dyDescent="0.2">
      <c r="A72" s="27"/>
      <c r="B72" s="29"/>
      <c r="D72" s="143"/>
    </row>
    <row r="73" spans="1:11" x14ac:dyDescent="0.2">
      <c r="A73" s="26"/>
      <c r="B73" s="5"/>
      <c r="C73" s="3"/>
      <c r="D73" s="144"/>
      <c r="E73" s="3"/>
      <c r="F73" s="3"/>
      <c r="G73" s="3"/>
      <c r="H73" s="189"/>
      <c r="I73" s="3"/>
      <c r="J73" s="3"/>
      <c r="K73" s="3"/>
    </row>
    <row r="74" spans="1:11" x14ac:dyDescent="0.2">
      <c r="A74" s="26"/>
      <c r="B74" s="5"/>
      <c r="C74" s="3"/>
      <c r="D74" s="144"/>
      <c r="E74" s="3"/>
      <c r="F74" s="3"/>
      <c r="G74" s="3"/>
      <c r="H74" s="189"/>
      <c r="I74" s="3"/>
      <c r="J74" s="3"/>
      <c r="K74" s="3"/>
    </row>
    <row r="75" spans="1:11" x14ac:dyDescent="0.2">
      <c r="A75" s="26"/>
      <c r="B75" s="5"/>
      <c r="C75" s="3"/>
      <c r="D75" s="144"/>
      <c r="E75" s="3"/>
      <c r="F75" s="3"/>
      <c r="G75" s="3"/>
      <c r="H75" s="189"/>
      <c r="I75" s="3"/>
      <c r="J75" s="3"/>
      <c r="K75" s="3"/>
    </row>
    <row r="76" spans="1:11" s="4" customFormat="1" ht="18" x14ac:dyDescent="0.2">
      <c r="A76" s="239" t="s">
        <v>95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</row>
    <row r="77" spans="1:11" ht="18.75" thickBot="1" x14ac:dyDescent="0.25">
      <c r="A77" s="182"/>
      <c r="B77" s="182"/>
      <c r="C77" s="182"/>
      <c r="D77" s="182"/>
      <c r="E77" s="182"/>
      <c r="F77" s="182"/>
      <c r="G77" s="182"/>
      <c r="H77" s="192"/>
      <c r="I77" s="182"/>
      <c r="J77" s="182"/>
      <c r="K77" s="105" t="s">
        <v>49</v>
      </c>
    </row>
    <row r="78" spans="1:11" ht="67.5" x14ac:dyDescent="0.2">
      <c r="A78" s="98" t="s">
        <v>12</v>
      </c>
      <c r="B78" s="99" t="s">
        <v>13</v>
      </c>
      <c r="C78" s="100" t="s">
        <v>252</v>
      </c>
      <c r="D78" s="99" t="s">
        <v>254</v>
      </c>
      <c r="E78" s="99" t="s">
        <v>255</v>
      </c>
      <c r="F78" s="99" t="s">
        <v>256</v>
      </c>
      <c r="G78" s="99" t="s">
        <v>257</v>
      </c>
      <c r="H78" s="99" t="s">
        <v>278</v>
      </c>
      <c r="I78" s="99" t="s">
        <v>258</v>
      </c>
      <c r="J78" s="99" t="s">
        <v>9</v>
      </c>
      <c r="K78" s="121" t="s">
        <v>10</v>
      </c>
    </row>
    <row r="79" spans="1:11" s="4" customFormat="1" ht="18" x14ac:dyDescent="0.2">
      <c r="A79" s="153"/>
      <c r="B79" s="147" t="s">
        <v>35</v>
      </c>
      <c r="C79" s="147"/>
      <c r="D79" s="146"/>
      <c r="E79" s="146"/>
      <c r="F79" s="146"/>
      <c r="G79" s="146"/>
      <c r="H79" s="146"/>
      <c r="I79" s="146"/>
      <c r="J79" s="146"/>
      <c r="K79" s="155"/>
    </row>
    <row r="80" spans="1:11" ht="11.25" customHeight="1" x14ac:dyDescent="0.2">
      <c r="A80" s="153"/>
      <c r="B80" s="146"/>
      <c r="C80" s="146"/>
      <c r="D80" s="146"/>
      <c r="E80" s="146"/>
      <c r="F80" s="146"/>
      <c r="G80" s="146"/>
      <c r="H80" s="146"/>
      <c r="I80" s="146"/>
      <c r="J80" s="146"/>
      <c r="K80" s="154"/>
    </row>
    <row r="81" spans="1:11" ht="11.25" customHeight="1" x14ac:dyDescent="0.2">
      <c r="A81" s="153"/>
      <c r="B81" s="147" t="s">
        <v>34</v>
      </c>
      <c r="C81" s="146"/>
      <c r="D81" s="146"/>
      <c r="E81" s="146"/>
      <c r="F81" s="146"/>
      <c r="G81" s="146"/>
      <c r="H81" s="146"/>
      <c r="I81" s="146"/>
      <c r="J81" s="146"/>
      <c r="K81" s="155"/>
    </row>
    <row r="82" spans="1:11" ht="14.25" customHeight="1" x14ac:dyDescent="0.2">
      <c r="A82" s="156" t="s">
        <v>33</v>
      </c>
      <c r="B82" s="148" t="s">
        <v>36</v>
      </c>
      <c r="C82" s="152">
        <f>D82+E82+F82+G82+I82+H82</f>
        <v>6764639</v>
      </c>
      <c r="D82" s="149">
        <v>336339</v>
      </c>
      <c r="E82" s="149">
        <v>2300</v>
      </c>
      <c r="F82" s="149">
        <v>267000</v>
      </c>
      <c r="G82" s="149">
        <v>1444000</v>
      </c>
      <c r="H82" s="149">
        <v>4700000</v>
      </c>
      <c r="I82" s="149">
        <v>15000</v>
      </c>
      <c r="J82" s="150"/>
      <c r="K82" s="157"/>
    </row>
    <row r="83" spans="1:11" ht="16.5" customHeight="1" x14ac:dyDescent="0.2">
      <c r="A83" s="102">
        <v>3</v>
      </c>
      <c r="B83" s="47" t="s">
        <v>14</v>
      </c>
      <c r="C83" s="152">
        <f>D83+E83+F83+G83+I83+H83</f>
        <v>5349639</v>
      </c>
      <c r="D83" s="49">
        <v>336339</v>
      </c>
      <c r="E83" s="49">
        <v>2300</v>
      </c>
      <c r="F83" s="49">
        <v>237000</v>
      </c>
      <c r="G83" s="49">
        <v>74000</v>
      </c>
      <c r="H83" s="49">
        <v>4700000</v>
      </c>
      <c r="I83" s="48">
        <v>0</v>
      </c>
      <c r="J83" s="48"/>
      <c r="K83" s="122"/>
    </row>
    <row r="84" spans="1:11" x14ac:dyDescent="0.2">
      <c r="A84" s="101">
        <v>31</v>
      </c>
      <c r="B84" s="43" t="s">
        <v>15</v>
      </c>
      <c r="C84" s="149">
        <v>4439000</v>
      </c>
      <c r="D84" s="48"/>
      <c r="E84" s="48"/>
      <c r="F84" s="48"/>
      <c r="G84" s="49"/>
      <c r="H84" s="49">
        <v>4439000</v>
      </c>
      <c r="I84" s="36"/>
      <c r="J84" s="36"/>
      <c r="K84" s="88"/>
    </row>
    <row r="85" spans="1:11" x14ac:dyDescent="0.2">
      <c r="A85" s="120">
        <v>311</v>
      </c>
      <c r="B85" s="46" t="s">
        <v>16</v>
      </c>
      <c r="C85" s="151">
        <v>3756000</v>
      </c>
      <c r="D85" s="48"/>
      <c r="E85" s="48"/>
      <c r="F85" s="48"/>
      <c r="G85" s="50"/>
      <c r="H85" s="50">
        <v>3756000</v>
      </c>
      <c r="I85" s="48"/>
      <c r="J85" s="48"/>
      <c r="K85" s="122"/>
    </row>
    <row r="86" spans="1:11" x14ac:dyDescent="0.2">
      <c r="A86" s="120">
        <v>312</v>
      </c>
      <c r="B86" s="46" t="s">
        <v>17</v>
      </c>
      <c r="C86" s="151">
        <v>56000</v>
      </c>
      <c r="D86" s="49"/>
      <c r="E86" s="49"/>
      <c r="F86" s="49"/>
      <c r="G86" s="50"/>
      <c r="H86" s="50">
        <v>56000</v>
      </c>
      <c r="I86" s="50"/>
      <c r="J86" s="49"/>
      <c r="K86" s="123"/>
    </row>
    <row r="87" spans="1:11" x14ac:dyDescent="0.2">
      <c r="A87" s="120">
        <v>313</v>
      </c>
      <c r="B87" s="46" t="s">
        <v>18</v>
      </c>
      <c r="C87" s="151">
        <v>627000</v>
      </c>
      <c r="D87" s="49"/>
      <c r="E87" s="49"/>
      <c r="F87" s="49"/>
      <c r="G87" s="50"/>
      <c r="H87" s="50">
        <v>627000</v>
      </c>
      <c r="I87" s="49"/>
      <c r="J87" s="49"/>
      <c r="K87" s="123"/>
    </row>
    <row r="88" spans="1:11" x14ac:dyDescent="0.2">
      <c r="A88" s="101">
        <v>32</v>
      </c>
      <c r="B88" s="43" t="s">
        <v>19</v>
      </c>
      <c r="C88" s="149">
        <v>908039</v>
      </c>
      <c r="D88" s="49">
        <v>334039</v>
      </c>
      <c r="E88" s="49">
        <v>2000</v>
      </c>
      <c r="F88" s="49">
        <v>237000</v>
      </c>
      <c r="G88" s="49">
        <v>74000</v>
      </c>
      <c r="H88" s="49">
        <v>261000</v>
      </c>
      <c r="I88" s="50"/>
      <c r="J88" s="50"/>
      <c r="K88" s="124"/>
    </row>
    <row r="89" spans="1:11" x14ac:dyDescent="0.2">
      <c r="A89" s="120">
        <v>321</v>
      </c>
      <c r="B89" s="46" t="s">
        <v>20</v>
      </c>
      <c r="C89" s="151">
        <v>269000</v>
      </c>
      <c r="D89" s="50">
        <v>19000</v>
      </c>
      <c r="E89" s="50"/>
      <c r="F89" s="50"/>
      <c r="G89" s="50"/>
      <c r="H89" s="50">
        <v>250000</v>
      </c>
      <c r="I89" s="50"/>
      <c r="J89" s="50"/>
      <c r="K89" s="124"/>
    </row>
    <row r="90" spans="1:11" x14ac:dyDescent="0.2">
      <c r="A90" s="120">
        <v>322</v>
      </c>
      <c r="B90" s="46" t="s">
        <v>21</v>
      </c>
      <c r="C90" s="151">
        <f>D90+E90+F90+G90+I90</f>
        <v>404000</v>
      </c>
      <c r="D90" s="50">
        <v>180000</v>
      </c>
      <c r="E90" s="50">
        <v>2000</v>
      </c>
      <c r="F90" s="50">
        <v>148000</v>
      </c>
      <c r="G90" s="50">
        <v>74000</v>
      </c>
      <c r="H90" s="50"/>
      <c r="I90" s="50"/>
      <c r="J90" s="50"/>
      <c r="K90" s="124"/>
    </row>
    <row r="91" spans="1:11" x14ac:dyDescent="0.2">
      <c r="A91" s="120">
        <v>323</v>
      </c>
      <c r="B91" s="46" t="s">
        <v>22</v>
      </c>
      <c r="C91" s="151">
        <f t="shared" ref="C91:C99" si="4">D91+E91+F91+G91+I91</f>
        <v>202039</v>
      </c>
      <c r="D91" s="50">
        <v>132039</v>
      </c>
      <c r="E91" s="50"/>
      <c r="F91" s="50">
        <v>70000</v>
      </c>
      <c r="G91" s="50"/>
      <c r="H91" s="50"/>
      <c r="I91" s="50"/>
      <c r="J91" s="50"/>
      <c r="K91" s="124"/>
    </row>
    <row r="92" spans="1:11" x14ac:dyDescent="0.2">
      <c r="A92" s="120">
        <v>324</v>
      </c>
      <c r="B92" s="46" t="s">
        <v>45</v>
      </c>
      <c r="C92" s="151">
        <f t="shared" si="4"/>
        <v>0</v>
      </c>
      <c r="D92" s="50"/>
      <c r="E92" s="50"/>
      <c r="F92" s="50"/>
      <c r="G92" s="50"/>
      <c r="H92" s="50"/>
      <c r="I92" s="50"/>
      <c r="J92" s="50"/>
      <c r="K92" s="124"/>
    </row>
    <row r="93" spans="1:11" x14ac:dyDescent="0.2">
      <c r="A93" s="120">
        <v>329</v>
      </c>
      <c r="B93" s="46" t="s">
        <v>23</v>
      </c>
      <c r="C93" s="151">
        <v>33000</v>
      </c>
      <c r="D93" s="50">
        <v>3000</v>
      </c>
      <c r="E93" s="50"/>
      <c r="F93" s="50">
        <v>19000</v>
      </c>
      <c r="G93" s="50"/>
      <c r="H93" s="50">
        <v>11000</v>
      </c>
      <c r="I93" s="50"/>
      <c r="J93" s="50"/>
      <c r="K93" s="124"/>
    </row>
    <row r="94" spans="1:11" x14ac:dyDescent="0.2">
      <c r="A94" s="101">
        <v>34</v>
      </c>
      <c r="B94" s="43" t="s">
        <v>24</v>
      </c>
      <c r="C94" s="149">
        <f t="shared" si="4"/>
        <v>2600</v>
      </c>
      <c r="D94" s="49">
        <v>2300</v>
      </c>
      <c r="E94" s="49">
        <v>300</v>
      </c>
      <c r="F94" s="50"/>
      <c r="G94" s="50"/>
      <c r="H94" s="50"/>
      <c r="I94" s="50"/>
      <c r="J94" s="50"/>
      <c r="K94" s="124"/>
    </row>
    <row r="95" spans="1:11" x14ac:dyDescent="0.2">
      <c r="A95" s="120">
        <v>343</v>
      </c>
      <c r="B95" s="46" t="s">
        <v>25</v>
      </c>
      <c r="C95" s="151">
        <f t="shared" si="4"/>
        <v>2600</v>
      </c>
      <c r="D95" s="50">
        <v>2300</v>
      </c>
      <c r="E95" s="50">
        <v>300</v>
      </c>
      <c r="F95" s="50"/>
      <c r="G95" s="50"/>
      <c r="H95" s="50"/>
      <c r="I95" s="50"/>
      <c r="J95" s="50"/>
      <c r="K95" s="124"/>
    </row>
    <row r="96" spans="1:11" ht="25.5" x14ac:dyDescent="0.2">
      <c r="A96" s="102">
        <v>4</v>
      </c>
      <c r="B96" s="43" t="s">
        <v>27</v>
      </c>
      <c r="C96" s="152">
        <f t="shared" si="4"/>
        <v>45000</v>
      </c>
      <c r="D96" s="49"/>
      <c r="E96" s="49"/>
      <c r="F96" s="49">
        <v>30000</v>
      </c>
      <c r="G96" s="49"/>
      <c r="H96" s="49"/>
      <c r="I96" s="49">
        <v>15000</v>
      </c>
      <c r="J96" s="50"/>
      <c r="K96" s="124"/>
    </row>
    <row r="97" spans="1:13" ht="25.5" x14ac:dyDescent="0.2">
      <c r="A97" s="101">
        <v>42</v>
      </c>
      <c r="B97" s="43" t="s">
        <v>28</v>
      </c>
      <c r="C97" s="149">
        <f t="shared" si="4"/>
        <v>45000</v>
      </c>
      <c r="D97" s="49"/>
      <c r="E97" s="49"/>
      <c r="F97" s="49">
        <v>30000</v>
      </c>
      <c r="G97" s="49"/>
      <c r="H97" s="49"/>
      <c r="I97" s="49">
        <v>15000</v>
      </c>
      <c r="J97" s="49"/>
      <c r="K97" s="123"/>
    </row>
    <row r="98" spans="1:13" x14ac:dyDescent="0.2">
      <c r="A98" s="120">
        <v>422</v>
      </c>
      <c r="B98" s="46" t="s">
        <v>26</v>
      </c>
      <c r="C98" s="151">
        <f t="shared" si="4"/>
        <v>39000</v>
      </c>
      <c r="D98" s="50"/>
      <c r="E98" s="50"/>
      <c r="F98" s="50">
        <v>25000</v>
      </c>
      <c r="G98" s="50"/>
      <c r="H98" s="50"/>
      <c r="I98" s="50">
        <v>14000</v>
      </c>
      <c r="J98" s="50"/>
      <c r="K98" s="124"/>
    </row>
    <row r="99" spans="1:13" ht="25.5" x14ac:dyDescent="0.2">
      <c r="A99" s="120">
        <v>424</v>
      </c>
      <c r="B99" s="46" t="s">
        <v>29</v>
      </c>
      <c r="C99" s="151">
        <f t="shared" si="4"/>
        <v>6000</v>
      </c>
      <c r="D99" s="50"/>
      <c r="E99" s="50"/>
      <c r="F99" s="50">
        <v>5000</v>
      </c>
      <c r="G99" s="50"/>
      <c r="H99" s="50"/>
      <c r="I99" s="50">
        <v>1000</v>
      </c>
      <c r="J99" s="50"/>
      <c r="K99" s="124"/>
    </row>
    <row r="100" spans="1:13" x14ac:dyDescent="0.2">
      <c r="A100" s="101">
        <v>45</v>
      </c>
      <c r="B100" s="43" t="s">
        <v>46</v>
      </c>
      <c r="C100" s="149">
        <v>1370000</v>
      </c>
      <c r="D100" s="49"/>
      <c r="E100" s="50"/>
      <c r="F100" s="50"/>
      <c r="G100" s="49">
        <v>1370000</v>
      </c>
      <c r="H100" s="49"/>
      <c r="I100" s="50"/>
      <c r="J100" s="50"/>
      <c r="K100" s="124"/>
    </row>
    <row r="101" spans="1:13" ht="25.5" customHeight="1" x14ac:dyDescent="0.2">
      <c r="A101" s="240">
        <v>451</v>
      </c>
      <c r="B101" s="242" t="s">
        <v>259</v>
      </c>
      <c r="C101" s="237" t="s">
        <v>260</v>
      </c>
      <c r="D101" s="237"/>
      <c r="E101" s="233"/>
      <c r="F101" s="233"/>
      <c r="G101" s="237" t="s">
        <v>260</v>
      </c>
      <c r="H101" s="193"/>
      <c r="I101" s="233"/>
      <c r="J101" s="233"/>
      <c r="K101" s="235"/>
    </row>
    <row r="102" spans="1:13" ht="54" customHeight="1" thickBot="1" x14ac:dyDescent="0.25">
      <c r="A102" s="241"/>
      <c r="B102" s="243"/>
      <c r="C102" s="238"/>
      <c r="D102" s="238"/>
      <c r="E102" s="234"/>
      <c r="F102" s="234"/>
      <c r="G102" s="238"/>
      <c r="H102" s="194"/>
      <c r="I102" s="234"/>
      <c r="J102" s="234"/>
      <c r="K102" s="236"/>
    </row>
    <row r="103" spans="1:13" x14ac:dyDescent="0.2">
      <c r="A103" s="247"/>
      <c r="B103" s="5"/>
      <c r="C103" s="144"/>
      <c r="D103" s="133"/>
      <c r="E103" s="4"/>
      <c r="F103" s="4"/>
      <c r="G103" s="4"/>
      <c r="H103" s="4"/>
      <c r="I103" s="4"/>
      <c r="J103" s="4"/>
      <c r="K103" s="4"/>
    </row>
    <row r="104" spans="1:13" x14ac:dyDescent="0.2">
      <c r="A104" s="247"/>
      <c r="B104" s="5"/>
      <c r="C104" s="144"/>
      <c r="D104" s="3"/>
      <c r="E104" s="3"/>
      <c r="F104" s="3"/>
      <c r="G104" s="3"/>
      <c r="H104" s="189"/>
      <c r="I104" s="3"/>
      <c r="J104" s="3"/>
      <c r="K104" s="3"/>
    </row>
    <row r="105" spans="1:13" x14ac:dyDescent="0.2">
      <c r="A105" s="247"/>
      <c r="B105" s="5"/>
      <c r="C105" s="144"/>
      <c r="D105" s="3"/>
      <c r="E105" s="3"/>
      <c r="F105" s="3"/>
      <c r="G105" s="3"/>
      <c r="H105" s="189"/>
      <c r="I105" s="3"/>
      <c r="J105" s="3"/>
      <c r="K105" s="3"/>
    </row>
    <row r="106" spans="1:13" x14ac:dyDescent="0.2">
      <c r="A106" s="247"/>
      <c r="B106" s="5"/>
      <c r="C106" s="144"/>
      <c r="D106" s="3"/>
      <c r="E106" s="3"/>
      <c r="F106" s="3"/>
      <c r="G106" s="3"/>
      <c r="H106" s="189"/>
      <c r="I106" s="3"/>
      <c r="J106" s="3"/>
      <c r="K106" s="3"/>
    </row>
    <row r="107" spans="1:13" x14ac:dyDescent="0.2">
      <c r="A107" s="27"/>
      <c r="B107" s="5" t="s">
        <v>191</v>
      </c>
      <c r="C107" s="170"/>
      <c r="D107" s="3"/>
      <c r="E107" s="3"/>
      <c r="F107" s="3"/>
      <c r="G107" s="3"/>
      <c r="H107" s="189"/>
      <c r="I107" s="3"/>
      <c r="J107" s="170" t="s">
        <v>192</v>
      </c>
      <c r="K107" s="3"/>
    </row>
    <row r="108" spans="1:13" x14ac:dyDescent="0.2">
      <c r="A108" s="27"/>
      <c r="B108" s="5"/>
      <c r="C108" s="3"/>
      <c r="D108" s="3"/>
      <c r="E108" s="3"/>
      <c r="F108" s="3"/>
      <c r="G108" s="3"/>
      <c r="H108" s="189"/>
      <c r="I108" s="3"/>
      <c r="J108" s="3"/>
      <c r="K108" s="3"/>
    </row>
    <row r="109" spans="1:13" x14ac:dyDescent="0.2">
      <c r="A109" s="27"/>
      <c r="B109" s="5"/>
      <c r="C109" s="3"/>
      <c r="D109" s="3"/>
      <c r="E109" s="3"/>
      <c r="F109" s="3"/>
      <c r="G109" s="3"/>
      <c r="H109" s="189"/>
      <c r="I109" s="3"/>
      <c r="J109" s="3"/>
      <c r="K109" s="3"/>
    </row>
    <row r="110" spans="1:13" x14ac:dyDescent="0.2">
      <c r="A110" s="27"/>
      <c r="B110" s="5"/>
      <c r="C110" s="3"/>
      <c r="D110" s="3"/>
      <c r="E110" s="3"/>
      <c r="F110" s="3"/>
      <c r="G110" s="3"/>
      <c r="H110" s="189"/>
      <c r="I110" s="3"/>
      <c r="J110" s="4"/>
      <c r="K110" s="4"/>
      <c r="L110" s="4"/>
      <c r="M110" s="4"/>
    </row>
    <row r="111" spans="1:13" x14ac:dyDescent="0.2">
      <c r="A111" s="27"/>
      <c r="B111" s="5"/>
      <c r="C111" s="3"/>
      <c r="D111" s="3"/>
      <c r="E111" s="3"/>
      <c r="F111" s="3"/>
      <c r="G111" s="3"/>
      <c r="H111" s="189"/>
      <c r="I111" s="3"/>
      <c r="J111" s="3"/>
      <c r="K111" s="3"/>
    </row>
    <row r="112" spans="1:13" x14ac:dyDescent="0.2">
      <c r="A112" s="27"/>
      <c r="B112" s="5"/>
      <c r="C112" s="3"/>
      <c r="D112" s="3"/>
      <c r="E112" s="3"/>
      <c r="F112" s="3"/>
      <c r="G112" s="3"/>
      <c r="H112" s="189"/>
      <c r="I112" s="3"/>
      <c r="J112" s="3"/>
      <c r="K112" s="3"/>
    </row>
    <row r="113" spans="1:13" s="181" customFormat="1" x14ac:dyDescent="0.2">
      <c r="A113" s="27"/>
      <c r="B113" s="5"/>
      <c r="H113" s="189"/>
    </row>
    <row r="114" spans="1:13" s="181" customFormat="1" x14ac:dyDescent="0.2">
      <c r="A114" s="27"/>
      <c r="B114" s="5"/>
      <c r="H114" s="189"/>
    </row>
    <row r="115" spans="1:13" s="181" customFormat="1" ht="18" x14ac:dyDescent="0.2">
      <c r="A115" s="239" t="s">
        <v>95</v>
      </c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</row>
    <row r="116" spans="1:13" s="181" customFormat="1" ht="18.75" thickBot="1" x14ac:dyDescent="0.25">
      <c r="A116" s="182"/>
      <c r="B116" s="182"/>
      <c r="C116" s="182"/>
      <c r="D116" s="182"/>
      <c r="E116" s="182"/>
      <c r="F116" s="182"/>
      <c r="G116" s="182"/>
      <c r="H116" s="192"/>
      <c r="I116" s="182"/>
      <c r="J116" s="182"/>
      <c r="K116" s="105" t="s">
        <v>49</v>
      </c>
    </row>
    <row r="117" spans="1:13" ht="67.5" x14ac:dyDescent="0.2">
      <c r="A117" s="98" t="s">
        <v>12</v>
      </c>
      <c r="B117" s="99" t="s">
        <v>13</v>
      </c>
      <c r="C117" s="100" t="s">
        <v>253</v>
      </c>
      <c r="D117" s="99" t="s">
        <v>254</v>
      </c>
      <c r="E117" s="99" t="s">
        <v>255</v>
      </c>
      <c r="F117" s="99" t="s">
        <v>256</v>
      </c>
      <c r="G117" s="99" t="s">
        <v>257</v>
      </c>
      <c r="H117" s="99" t="s">
        <v>278</v>
      </c>
      <c r="I117" s="99" t="s">
        <v>258</v>
      </c>
      <c r="J117" s="99" t="s">
        <v>9</v>
      </c>
      <c r="K117" s="121" t="s">
        <v>10</v>
      </c>
      <c r="L117" s="4"/>
      <c r="M117" s="4"/>
    </row>
    <row r="118" spans="1:13" s="181" customFormat="1" ht="17.25" customHeight="1" x14ac:dyDescent="0.2">
      <c r="A118" s="183"/>
      <c r="B118" s="147" t="s">
        <v>35</v>
      </c>
      <c r="C118" s="185"/>
      <c r="D118" s="184"/>
      <c r="E118" s="184"/>
      <c r="F118" s="184"/>
      <c r="G118" s="184"/>
      <c r="H118" s="184"/>
      <c r="I118" s="184"/>
      <c r="J118" s="184"/>
      <c r="K118" s="186"/>
      <c r="L118" s="4"/>
      <c r="M118" s="4"/>
    </row>
    <row r="119" spans="1:13" ht="12.75" customHeight="1" x14ac:dyDescent="0.2">
      <c r="A119" s="153"/>
      <c r="B119" s="146"/>
      <c r="C119" s="146"/>
      <c r="D119" s="146"/>
      <c r="E119" s="146"/>
      <c r="F119" s="146"/>
      <c r="G119" s="146"/>
      <c r="H119" s="146"/>
      <c r="I119" s="146"/>
      <c r="J119" s="146"/>
      <c r="K119" s="154"/>
    </row>
    <row r="120" spans="1:13" ht="18" x14ac:dyDescent="0.2">
      <c r="A120" s="153"/>
      <c r="B120" s="147" t="s">
        <v>34</v>
      </c>
      <c r="C120" s="146"/>
      <c r="D120" s="146"/>
      <c r="E120" s="146"/>
      <c r="F120" s="146"/>
      <c r="G120" s="146"/>
      <c r="H120" s="146"/>
      <c r="I120" s="146"/>
      <c r="J120" s="146"/>
      <c r="K120" s="155"/>
    </row>
    <row r="121" spans="1:13" x14ac:dyDescent="0.2">
      <c r="A121" s="156" t="s">
        <v>33</v>
      </c>
      <c r="B121" s="148" t="s">
        <v>36</v>
      </c>
      <c r="C121" s="152">
        <f>D121+E121+F121+G121+I121+H121</f>
        <v>6776411</v>
      </c>
      <c r="D121" s="149">
        <v>348111</v>
      </c>
      <c r="E121" s="149">
        <v>2300</v>
      </c>
      <c r="F121" s="149">
        <v>267000</v>
      </c>
      <c r="G121" s="149">
        <v>1444000</v>
      </c>
      <c r="H121" s="149">
        <v>4700000</v>
      </c>
      <c r="I121" s="149">
        <v>15000</v>
      </c>
      <c r="J121" s="150"/>
      <c r="K121" s="157"/>
    </row>
    <row r="122" spans="1:13" x14ac:dyDescent="0.2">
      <c r="A122" s="102">
        <v>3</v>
      </c>
      <c r="B122" s="47" t="s">
        <v>14</v>
      </c>
      <c r="C122" s="152">
        <f>D122+E122+F122+G122+I122+H122</f>
        <v>5361411</v>
      </c>
      <c r="D122" s="49">
        <v>348111</v>
      </c>
      <c r="E122" s="49">
        <v>2300</v>
      </c>
      <c r="F122" s="49">
        <v>237000</v>
      </c>
      <c r="G122" s="49">
        <v>74000</v>
      </c>
      <c r="H122" s="49">
        <v>4700000</v>
      </c>
      <c r="I122" s="48">
        <v>0</v>
      </c>
      <c r="J122" s="48"/>
      <c r="K122" s="122"/>
    </row>
    <row r="123" spans="1:13" ht="11.25" customHeight="1" x14ac:dyDescent="0.2">
      <c r="A123" s="101">
        <v>31</v>
      </c>
      <c r="B123" s="43" t="s">
        <v>15</v>
      </c>
      <c r="C123" s="149">
        <v>4439000</v>
      </c>
      <c r="D123" s="48"/>
      <c r="E123" s="48"/>
      <c r="F123" s="48"/>
      <c r="G123" s="50"/>
      <c r="H123" s="49">
        <v>4439000</v>
      </c>
      <c r="I123" s="36"/>
      <c r="J123" s="36"/>
      <c r="K123" s="88"/>
    </row>
    <row r="124" spans="1:13" x14ac:dyDescent="0.2">
      <c r="A124" s="120">
        <v>311</v>
      </c>
      <c r="B124" s="46" t="s">
        <v>16</v>
      </c>
      <c r="C124" s="151">
        <v>3756000</v>
      </c>
      <c r="D124" s="48"/>
      <c r="E124" s="48"/>
      <c r="F124" s="48"/>
      <c r="G124" s="50"/>
      <c r="H124" s="50">
        <v>3756000</v>
      </c>
      <c r="I124" s="48"/>
      <c r="J124" s="48"/>
      <c r="K124" s="122"/>
    </row>
    <row r="125" spans="1:13" x14ac:dyDescent="0.2">
      <c r="A125" s="120">
        <v>312</v>
      </c>
      <c r="B125" s="46" t="s">
        <v>17</v>
      </c>
      <c r="C125" s="151">
        <v>56000</v>
      </c>
      <c r="D125" s="49"/>
      <c r="E125" s="49"/>
      <c r="F125" s="49"/>
      <c r="G125" s="50"/>
      <c r="H125" s="50">
        <v>56000</v>
      </c>
      <c r="I125" s="49"/>
      <c r="J125" s="49"/>
      <c r="K125" s="123"/>
    </row>
    <row r="126" spans="1:13" x14ac:dyDescent="0.2">
      <c r="A126" s="120">
        <v>313</v>
      </c>
      <c r="B126" s="46" t="s">
        <v>18</v>
      </c>
      <c r="C126" s="151">
        <v>627000</v>
      </c>
      <c r="D126" s="49"/>
      <c r="E126" s="49"/>
      <c r="F126" s="49"/>
      <c r="G126" s="50"/>
      <c r="H126" s="50">
        <v>627000</v>
      </c>
      <c r="I126" s="49"/>
      <c r="J126" s="49"/>
      <c r="K126" s="123"/>
    </row>
    <row r="127" spans="1:13" x14ac:dyDescent="0.2">
      <c r="A127" s="101">
        <v>32</v>
      </c>
      <c r="B127" s="43" t="s">
        <v>19</v>
      </c>
      <c r="C127" s="149">
        <v>919811</v>
      </c>
      <c r="D127" s="49">
        <v>345811</v>
      </c>
      <c r="E127" s="49">
        <v>2000</v>
      </c>
      <c r="F127" s="49">
        <v>237000</v>
      </c>
      <c r="G127" s="49">
        <v>74000</v>
      </c>
      <c r="H127" s="49">
        <v>261000</v>
      </c>
      <c r="I127" s="50"/>
      <c r="J127" s="50"/>
      <c r="K127" s="124"/>
    </row>
    <row r="128" spans="1:13" x14ac:dyDescent="0.2">
      <c r="A128" s="120">
        <v>321</v>
      </c>
      <c r="B128" s="46" t="s">
        <v>20</v>
      </c>
      <c r="C128" s="151">
        <v>269000</v>
      </c>
      <c r="D128" s="50">
        <v>19000</v>
      </c>
      <c r="E128" s="50"/>
      <c r="F128" s="50"/>
      <c r="G128" s="50"/>
      <c r="H128" s="50">
        <v>250000</v>
      </c>
      <c r="I128" s="50"/>
      <c r="J128" s="50"/>
      <c r="K128" s="124"/>
    </row>
    <row r="129" spans="1:11" x14ac:dyDescent="0.2">
      <c r="A129" s="120">
        <v>322</v>
      </c>
      <c r="B129" s="46" t="s">
        <v>21</v>
      </c>
      <c r="C129" s="151">
        <f>D129+E129+F129+G129+I129</f>
        <v>404000</v>
      </c>
      <c r="D129" s="50">
        <v>180000</v>
      </c>
      <c r="E129" s="50">
        <v>2000</v>
      </c>
      <c r="F129" s="50">
        <v>148000</v>
      </c>
      <c r="G129" s="50">
        <v>74000</v>
      </c>
      <c r="H129" s="50"/>
      <c r="I129" s="50"/>
      <c r="J129" s="50"/>
      <c r="K129" s="124"/>
    </row>
    <row r="130" spans="1:11" x14ac:dyDescent="0.2">
      <c r="A130" s="120">
        <v>323</v>
      </c>
      <c r="B130" s="46" t="s">
        <v>22</v>
      </c>
      <c r="C130" s="151">
        <f t="shared" ref="C130:C138" si="5">D130+E130+F130+G130+I130</f>
        <v>213811</v>
      </c>
      <c r="D130" s="50">
        <v>143811</v>
      </c>
      <c r="E130" s="50"/>
      <c r="F130" s="50">
        <v>70000</v>
      </c>
      <c r="G130" s="50"/>
      <c r="H130" s="50"/>
      <c r="I130" s="50"/>
      <c r="J130" s="50"/>
      <c r="K130" s="124"/>
    </row>
    <row r="131" spans="1:11" x14ac:dyDescent="0.2">
      <c r="A131" s="120">
        <v>324</v>
      </c>
      <c r="B131" s="46" t="s">
        <v>45</v>
      </c>
      <c r="C131" s="151">
        <f t="shared" si="5"/>
        <v>0</v>
      </c>
      <c r="D131" s="50"/>
      <c r="E131" s="50"/>
      <c r="F131" s="50"/>
      <c r="G131" s="50"/>
      <c r="H131" s="50"/>
      <c r="I131" s="50"/>
      <c r="J131" s="50"/>
      <c r="K131" s="124"/>
    </row>
    <row r="132" spans="1:11" x14ac:dyDescent="0.2">
      <c r="A132" s="120">
        <v>329</v>
      </c>
      <c r="B132" s="46" t="s">
        <v>23</v>
      </c>
      <c r="C132" s="151">
        <v>33000</v>
      </c>
      <c r="D132" s="50">
        <v>3000</v>
      </c>
      <c r="E132" s="50"/>
      <c r="F132" s="50">
        <v>19000</v>
      </c>
      <c r="G132" s="50"/>
      <c r="H132" s="50">
        <v>11000</v>
      </c>
      <c r="I132" s="50"/>
      <c r="J132" s="50"/>
      <c r="K132" s="124"/>
    </row>
    <row r="133" spans="1:11" x14ac:dyDescent="0.2">
      <c r="A133" s="101">
        <v>34</v>
      </c>
      <c r="B133" s="43" t="s">
        <v>24</v>
      </c>
      <c r="C133" s="149">
        <f t="shared" si="5"/>
        <v>2600</v>
      </c>
      <c r="D133" s="49">
        <v>2300</v>
      </c>
      <c r="E133" s="49">
        <v>300</v>
      </c>
      <c r="F133" s="50"/>
      <c r="G133" s="50"/>
      <c r="H133" s="50"/>
      <c r="I133" s="50"/>
      <c r="J133" s="50"/>
      <c r="K133" s="124"/>
    </row>
    <row r="134" spans="1:11" x14ac:dyDescent="0.2">
      <c r="A134" s="120">
        <v>343</v>
      </c>
      <c r="B134" s="46" t="s">
        <v>25</v>
      </c>
      <c r="C134" s="151">
        <f t="shared" si="5"/>
        <v>2600</v>
      </c>
      <c r="D134" s="50">
        <v>2300</v>
      </c>
      <c r="E134" s="50">
        <v>300</v>
      </c>
      <c r="F134" s="50"/>
      <c r="G134" s="50"/>
      <c r="H134" s="50"/>
      <c r="I134" s="50"/>
      <c r="J134" s="50"/>
      <c r="K134" s="124"/>
    </row>
    <row r="135" spans="1:11" ht="25.5" x14ac:dyDescent="0.2">
      <c r="A135" s="102">
        <v>4</v>
      </c>
      <c r="B135" s="43" t="s">
        <v>27</v>
      </c>
      <c r="C135" s="152">
        <f t="shared" si="5"/>
        <v>45000</v>
      </c>
      <c r="D135" s="49"/>
      <c r="E135" s="49"/>
      <c r="F135" s="49">
        <v>30000</v>
      </c>
      <c r="G135" s="49"/>
      <c r="H135" s="49"/>
      <c r="I135" s="49">
        <v>15000</v>
      </c>
      <c r="J135" s="50"/>
      <c r="K135" s="124"/>
    </row>
    <row r="136" spans="1:11" ht="25.5" x14ac:dyDescent="0.2">
      <c r="A136" s="101">
        <v>42</v>
      </c>
      <c r="B136" s="43" t="s">
        <v>28</v>
      </c>
      <c r="C136" s="149">
        <f t="shared" si="5"/>
        <v>45000</v>
      </c>
      <c r="D136" s="49"/>
      <c r="E136" s="49"/>
      <c r="F136" s="49">
        <v>30000</v>
      </c>
      <c r="G136" s="49"/>
      <c r="H136" s="49"/>
      <c r="I136" s="49">
        <v>15000</v>
      </c>
      <c r="J136" s="49"/>
      <c r="K136" s="123"/>
    </row>
    <row r="137" spans="1:11" x14ac:dyDescent="0.2">
      <c r="A137" s="120">
        <v>422</v>
      </c>
      <c r="B137" s="46" t="s">
        <v>26</v>
      </c>
      <c r="C137" s="151">
        <f t="shared" si="5"/>
        <v>39000</v>
      </c>
      <c r="D137" s="50"/>
      <c r="E137" s="50"/>
      <c r="F137" s="50">
        <v>25000</v>
      </c>
      <c r="G137" s="50"/>
      <c r="H137" s="50"/>
      <c r="I137" s="50">
        <v>14000</v>
      </c>
      <c r="J137" s="50"/>
      <c r="K137" s="124"/>
    </row>
    <row r="138" spans="1:11" ht="25.5" x14ac:dyDescent="0.2">
      <c r="A138" s="120">
        <v>424</v>
      </c>
      <c r="B138" s="46" t="s">
        <v>29</v>
      </c>
      <c r="C138" s="151">
        <f t="shared" si="5"/>
        <v>6000</v>
      </c>
      <c r="D138" s="50"/>
      <c r="E138" s="50"/>
      <c r="F138" s="50">
        <v>5000</v>
      </c>
      <c r="G138" s="50"/>
      <c r="H138" s="50"/>
      <c r="I138" s="50">
        <v>1000</v>
      </c>
      <c r="J138" s="50"/>
      <c r="K138" s="124"/>
    </row>
    <row r="139" spans="1:11" x14ac:dyDescent="0.2">
      <c r="A139" s="101">
        <v>45</v>
      </c>
      <c r="B139" s="43" t="s">
        <v>46</v>
      </c>
      <c r="C139" s="149">
        <v>1370000</v>
      </c>
      <c r="D139" s="49"/>
      <c r="E139" s="50"/>
      <c r="F139" s="50"/>
      <c r="G139" s="49">
        <v>1370000</v>
      </c>
      <c r="H139" s="49"/>
      <c r="I139" s="50"/>
      <c r="J139" s="50"/>
      <c r="K139" s="124"/>
    </row>
    <row r="140" spans="1:11" ht="12.75" customHeight="1" x14ac:dyDescent="0.2">
      <c r="A140" s="240">
        <v>451</v>
      </c>
      <c r="B140" s="242" t="s">
        <v>261</v>
      </c>
      <c r="C140" s="237" t="s">
        <v>260</v>
      </c>
      <c r="D140" s="237"/>
      <c r="E140" s="233"/>
      <c r="F140" s="233"/>
      <c r="G140" s="237" t="s">
        <v>260</v>
      </c>
      <c r="H140" s="193"/>
      <c r="I140" s="233"/>
      <c r="J140" s="233"/>
      <c r="K140" s="235"/>
    </row>
    <row r="141" spans="1:11" ht="75" customHeight="1" thickBot="1" x14ac:dyDescent="0.25">
      <c r="A141" s="241"/>
      <c r="B141" s="243"/>
      <c r="C141" s="238"/>
      <c r="D141" s="238"/>
      <c r="E141" s="234"/>
      <c r="F141" s="234"/>
      <c r="G141" s="238"/>
      <c r="H141" s="194"/>
      <c r="I141" s="234"/>
      <c r="J141" s="234"/>
      <c r="K141" s="236"/>
    </row>
    <row r="142" spans="1:11" x14ac:dyDescent="0.2">
      <c r="A142" s="26"/>
      <c r="B142" s="5"/>
      <c r="C142" s="143"/>
      <c r="D142" s="144"/>
      <c r="E142" s="144"/>
      <c r="F142" s="144"/>
      <c r="G142" s="144"/>
      <c r="H142" s="144"/>
      <c r="I142" s="144"/>
      <c r="J142" s="144"/>
      <c r="K142" s="144"/>
    </row>
    <row r="143" spans="1:11" x14ac:dyDescent="0.2">
      <c r="A143" s="145"/>
      <c r="B143" s="5"/>
      <c r="C143" s="144"/>
      <c r="D143" s="144"/>
      <c r="E143" s="144"/>
      <c r="F143" s="144"/>
      <c r="G143" s="144"/>
      <c r="H143" s="144"/>
      <c r="I143" s="144"/>
      <c r="J143" s="144"/>
      <c r="K143" s="144"/>
    </row>
    <row r="144" spans="1:11" x14ac:dyDescent="0.2">
      <c r="A144" s="145"/>
      <c r="B144" s="5"/>
      <c r="C144" s="144"/>
      <c r="D144" s="144"/>
      <c r="E144" s="144"/>
      <c r="F144" s="144"/>
      <c r="G144" s="144"/>
      <c r="H144" s="144"/>
      <c r="I144" s="144"/>
      <c r="J144" s="144"/>
      <c r="K144" s="144"/>
    </row>
    <row r="145" spans="1:13" x14ac:dyDescent="0.2">
      <c r="A145" s="145"/>
      <c r="B145" s="5"/>
      <c r="C145" s="144"/>
      <c r="D145" s="144"/>
      <c r="E145" s="144"/>
      <c r="F145" s="144"/>
      <c r="G145" s="144"/>
      <c r="H145" s="144"/>
      <c r="I145" s="144"/>
      <c r="J145" s="144"/>
      <c r="K145" s="144"/>
    </row>
    <row r="146" spans="1:13" x14ac:dyDescent="0.2">
      <c r="A146" s="145"/>
      <c r="B146" s="5" t="s">
        <v>192</v>
      </c>
      <c r="C146" s="170" t="s">
        <v>192</v>
      </c>
      <c r="D146" s="170" t="s">
        <v>192</v>
      </c>
      <c r="E146" s="3"/>
      <c r="F146" s="3"/>
      <c r="G146" s="3"/>
      <c r="H146" s="189"/>
      <c r="I146" s="3"/>
      <c r="J146" s="170"/>
      <c r="K146" s="3"/>
    </row>
    <row r="147" spans="1:13" x14ac:dyDescent="0.2">
      <c r="A147" s="145"/>
      <c r="B147" s="5"/>
      <c r="C147" s="144"/>
      <c r="D147" s="144"/>
      <c r="E147" s="144"/>
      <c r="F147" s="144"/>
      <c r="G147" s="144"/>
      <c r="H147" s="144"/>
      <c r="I147" s="144"/>
      <c r="J147" s="4"/>
      <c r="K147" s="4"/>
      <c r="L147" s="4"/>
      <c r="M147" s="4"/>
    </row>
    <row r="148" spans="1:13" x14ac:dyDescent="0.2">
      <c r="A148" s="26"/>
      <c r="B148" s="5"/>
      <c r="C148" s="143"/>
      <c r="D148" s="144"/>
      <c r="E148" s="144"/>
      <c r="F148" s="144"/>
      <c r="G148" s="144"/>
      <c r="H148" s="144"/>
      <c r="I148" s="144"/>
      <c r="J148" s="3"/>
      <c r="K148" s="3"/>
    </row>
    <row r="149" spans="1:13" x14ac:dyDescent="0.2">
      <c r="A149" s="145"/>
      <c r="B149" s="5"/>
      <c r="C149" s="144"/>
      <c r="D149" s="144"/>
      <c r="E149" s="144"/>
      <c r="F149" s="144"/>
      <c r="G149" s="144"/>
      <c r="H149" s="144"/>
      <c r="I149" s="144"/>
      <c r="J149" s="3"/>
      <c r="K149" s="3"/>
    </row>
    <row r="150" spans="1:13" x14ac:dyDescent="0.2">
      <c r="A150" s="145"/>
      <c r="B150" s="5"/>
      <c r="C150" s="144"/>
      <c r="D150" s="144"/>
      <c r="E150" s="144"/>
      <c r="F150" s="144"/>
      <c r="G150" s="144"/>
      <c r="H150" s="144"/>
      <c r="I150" s="144"/>
      <c r="J150" s="3"/>
      <c r="K150" s="3"/>
    </row>
    <row r="151" spans="1:13" x14ac:dyDescent="0.2">
      <c r="A151" s="145"/>
      <c r="B151" s="5"/>
      <c r="C151" s="144"/>
      <c r="D151" s="144"/>
      <c r="E151" s="144"/>
      <c r="F151" s="144"/>
      <c r="G151" s="144"/>
      <c r="H151" s="144"/>
      <c r="I151" s="144"/>
      <c r="J151" s="3"/>
      <c r="K151" s="3"/>
    </row>
    <row r="152" spans="1:13" x14ac:dyDescent="0.2">
      <c r="A152" s="145"/>
      <c r="B152" s="5"/>
      <c r="C152" s="144"/>
      <c r="D152" s="144"/>
      <c r="E152" s="144"/>
      <c r="F152" s="144"/>
      <c r="G152" s="144"/>
      <c r="H152" s="144"/>
      <c r="I152" s="144"/>
      <c r="J152" s="4"/>
      <c r="K152" s="4"/>
      <c r="L152" s="4"/>
      <c r="M152" s="4"/>
    </row>
    <row r="153" spans="1:13" x14ac:dyDescent="0.2">
      <c r="A153" s="145"/>
      <c r="B153" s="5"/>
      <c r="C153" s="144"/>
      <c r="D153" s="144"/>
      <c r="E153" s="144"/>
      <c r="F153" s="144"/>
      <c r="G153" s="144"/>
      <c r="H153" s="144"/>
      <c r="I153" s="144"/>
      <c r="J153" s="3"/>
      <c r="K153" s="3"/>
    </row>
    <row r="154" spans="1:13" x14ac:dyDescent="0.2">
      <c r="A154" s="145"/>
      <c r="B154" s="5"/>
      <c r="C154" s="144"/>
      <c r="D154" s="144"/>
      <c r="E154" s="144"/>
      <c r="F154" s="144"/>
      <c r="G154" s="144"/>
      <c r="H154" s="144"/>
      <c r="I154" s="144"/>
      <c r="J154" s="4"/>
      <c r="K154" s="4"/>
      <c r="L154" s="4"/>
      <c r="M154" s="4"/>
    </row>
    <row r="155" spans="1:13" x14ac:dyDescent="0.2">
      <c r="A155" s="145"/>
      <c r="B155" s="5"/>
      <c r="C155" s="144"/>
      <c r="D155" s="144"/>
      <c r="E155" s="144"/>
      <c r="F155" s="144"/>
      <c r="G155" s="144"/>
      <c r="H155" s="144"/>
      <c r="I155" s="144"/>
      <c r="J155" s="144"/>
      <c r="K155" s="144"/>
    </row>
    <row r="156" spans="1:13" x14ac:dyDescent="0.2">
      <c r="A156" s="145"/>
      <c r="B156" s="5"/>
      <c r="C156" s="144"/>
      <c r="D156" s="144"/>
      <c r="E156" s="144"/>
      <c r="F156" s="144"/>
      <c r="G156" s="144"/>
      <c r="H156" s="144"/>
      <c r="I156" s="144"/>
      <c r="J156" s="144"/>
      <c r="K156" s="144"/>
    </row>
    <row r="157" spans="1:13" x14ac:dyDescent="0.2">
      <c r="A157" s="145"/>
      <c r="B157" s="5"/>
      <c r="C157" s="144"/>
      <c r="D157" s="144"/>
      <c r="E157" s="144"/>
      <c r="F157" s="144"/>
      <c r="G157" s="144"/>
      <c r="H157" s="144"/>
      <c r="I157" s="144"/>
      <c r="J157" s="144"/>
      <c r="K157" s="144"/>
    </row>
    <row r="158" spans="1:13" x14ac:dyDescent="0.2">
      <c r="A158" s="26"/>
      <c r="B158" s="5"/>
      <c r="C158" s="143"/>
      <c r="D158" s="144"/>
      <c r="E158" s="144"/>
      <c r="F158" s="144"/>
      <c r="G158" s="144"/>
      <c r="H158" s="144"/>
      <c r="I158" s="144"/>
      <c r="J158" s="144"/>
      <c r="K158" s="144"/>
    </row>
    <row r="159" spans="1:13" x14ac:dyDescent="0.2">
      <c r="A159" s="145"/>
      <c r="B159" s="5"/>
      <c r="C159" s="144"/>
      <c r="D159" s="144"/>
      <c r="E159" s="144"/>
      <c r="F159" s="144"/>
      <c r="G159" s="144"/>
      <c r="H159" s="144"/>
      <c r="I159" s="144"/>
      <c r="J159" s="144"/>
      <c r="K159" s="144"/>
    </row>
    <row r="160" spans="1:13" x14ac:dyDescent="0.2">
      <c r="A160" s="26"/>
      <c r="B160" s="5"/>
      <c r="C160" s="143"/>
      <c r="D160" s="144"/>
      <c r="E160" s="144"/>
      <c r="F160" s="144"/>
      <c r="G160" s="144"/>
      <c r="H160" s="144"/>
      <c r="I160" s="144"/>
      <c r="J160" s="144"/>
      <c r="K160" s="144"/>
    </row>
    <row r="161" spans="1:11" x14ac:dyDescent="0.2">
      <c r="A161" s="145"/>
      <c r="B161" s="5"/>
      <c r="C161" s="144"/>
      <c r="D161" s="144"/>
      <c r="E161" s="144"/>
      <c r="F161" s="144"/>
      <c r="G161" s="144"/>
      <c r="H161" s="144"/>
      <c r="I161" s="144"/>
      <c r="J161" s="144"/>
      <c r="K161" s="144"/>
    </row>
    <row r="162" spans="1:11" x14ac:dyDescent="0.2">
      <c r="A162" s="145"/>
      <c r="B162" s="5"/>
      <c r="C162" s="144"/>
      <c r="D162" s="144"/>
      <c r="E162" s="144"/>
      <c r="F162" s="144"/>
      <c r="G162" s="144"/>
      <c r="H162" s="144"/>
      <c r="I162" s="144"/>
      <c r="J162" s="144"/>
      <c r="K162" s="144"/>
    </row>
    <row r="163" spans="1:11" x14ac:dyDescent="0.2">
      <c r="A163" s="145"/>
      <c r="B163" s="5"/>
      <c r="C163" s="144"/>
      <c r="D163" s="144"/>
      <c r="E163" s="144"/>
      <c r="F163" s="144"/>
      <c r="G163" s="144"/>
      <c r="H163" s="144"/>
      <c r="I163" s="144"/>
      <c r="J163" s="144"/>
      <c r="K163" s="144"/>
    </row>
    <row r="164" spans="1:11" x14ac:dyDescent="0.2">
      <c r="A164" s="145"/>
      <c r="B164" s="5"/>
      <c r="C164" s="144"/>
      <c r="D164" s="144"/>
      <c r="E164" s="144"/>
      <c r="F164" s="144"/>
      <c r="G164" s="144"/>
      <c r="H164" s="144"/>
      <c r="I164" s="144"/>
      <c r="J164" s="144"/>
      <c r="K164" s="144"/>
    </row>
    <row r="165" spans="1:11" x14ac:dyDescent="0.2">
      <c r="A165" s="27"/>
      <c r="B165" s="29"/>
      <c r="C165" s="143"/>
      <c r="D165" s="143"/>
      <c r="E165" s="143"/>
      <c r="F165" s="143"/>
      <c r="G165" s="143"/>
      <c r="H165" s="143"/>
      <c r="I165" s="143"/>
      <c r="J165" s="143"/>
      <c r="K165" s="143"/>
    </row>
    <row r="166" spans="1:11" x14ac:dyDescent="0.2">
      <c r="A166" s="26"/>
      <c r="B166" s="5"/>
      <c r="C166" s="143"/>
      <c r="D166" s="144"/>
      <c r="E166" s="144"/>
      <c r="F166" s="144"/>
      <c r="G166" s="144"/>
      <c r="H166" s="144"/>
      <c r="I166" s="144"/>
      <c r="J166" s="144"/>
      <c r="K166" s="144"/>
    </row>
    <row r="167" spans="1:11" x14ac:dyDescent="0.2">
      <c r="A167" s="145"/>
      <c r="B167" s="5"/>
      <c r="C167" s="144"/>
      <c r="D167" s="144"/>
      <c r="E167" s="144"/>
      <c r="F167" s="144"/>
      <c r="G167" s="144"/>
      <c r="H167" s="144"/>
      <c r="I167" s="144"/>
      <c r="J167" s="144"/>
      <c r="K167" s="144"/>
    </row>
    <row r="168" spans="1:11" x14ac:dyDescent="0.2">
      <c r="A168" s="27"/>
      <c r="B168" s="29"/>
      <c r="C168" s="143"/>
      <c r="D168" s="143"/>
      <c r="E168" s="143"/>
      <c r="F168" s="143"/>
      <c r="G168" s="143"/>
      <c r="H168" s="143"/>
      <c r="I168" s="143"/>
      <c r="J168" s="143"/>
      <c r="K168" s="143"/>
    </row>
    <row r="169" spans="1:11" x14ac:dyDescent="0.2">
      <c r="A169" s="27"/>
      <c r="B169" s="29"/>
      <c r="C169" s="143"/>
      <c r="D169" s="143"/>
      <c r="E169" s="143"/>
      <c r="F169" s="143"/>
      <c r="G169" s="143"/>
      <c r="H169" s="143"/>
      <c r="I169" s="143"/>
      <c r="J169" s="143"/>
      <c r="K169" s="143"/>
    </row>
    <row r="170" spans="1:11" x14ac:dyDescent="0.2">
      <c r="A170" s="26"/>
      <c r="B170" s="5"/>
      <c r="C170" s="143"/>
      <c r="D170" s="144"/>
      <c r="E170" s="144"/>
      <c r="F170" s="144"/>
      <c r="G170" s="144"/>
      <c r="H170" s="144"/>
      <c r="I170" s="144"/>
      <c r="J170" s="144"/>
      <c r="K170" s="144"/>
    </row>
    <row r="171" spans="1:11" x14ac:dyDescent="0.2">
      <c r="A171" s="145"/>
      <c r="B171" s="5"/>
      <c r="C171" s="144"/>
      <c r="D171" s="144"/>
      <c r="E171" s="144"/>
      <c r="F171" s="144"/>
      <c r="G171" s="144"/>
      <c r="H171" s="144"/>
      <c r="I171" s="144"/>
      <c r="J171" s="144"/>
      <c r="K171" s="144"/>
    </row>
    <row r="172" spans="1:11" x14ac:dyDescent="0.2">
      <c r="A172" s="145"/>
      <c r="B172" s="5"/>
      <c r="C172" s="144"/>
      <c r="D172" s="144"/>
      <c r="E172" s="144"/>
      <c r="F172" s="144"/>
      <c r="G172" s="144"/>
      <c r="H172" s="144"/>
      <c r="I172" s="144"/>
      <c r="J172" s="144"/>
      <c r="K172" s="144"/>
    </row>
    <row r="173" spans="1:11" x14ac:dyDescent="0.2">
      <c r="A173" s="145"/>
      <c r="B173" s="5"/>
      <c r="C173" s="144"/>
      <c r="D173" s="144"/>
      <c r="E173" s="144"/>
      <c r="F173" s="144"/>
      <c r="G173" s="144"/>
      <c r="H173" s="144"/>
      <c r="I173" s="144"/>
      <c r="J173" s="144"/>
      <c r="K173" s="144"/>
    </row>
    <row r="174" spans="1:11" x14ac:dyDescent="0.2">
      <c r="A174" s="26"/>
      <c r="B174" s="5"/>
      <c r="C174" s="143"/>
      <c r="D174" s="144"/>
      <c r="E174" s="144"/>
      <c r="F174" s="144"/>
      <c r="G174" s="144"/>
      <c r="H174" s="144"/>
      <c r="I174" s="144"/>
      <c r="J174" s="144"/>
      <c r="K174" s="144"/>
    </row>
    <row r="175" spans="1:11" x14ac:dyDescent="0.2">
      <c r="A175" s="145"/>
      <c r="B175" s="5"/>
      <c r="C175" s="144"/>
      <c r="D175" s="144"/>
      <c r="E175" s="144"/>
      <c r="F175" s="144"/>
      <c r="G175" s="144"/>
      <c r="H175" s="144"/>
      <c r="I175" s="144"/>
      <c r="J175" s="144"/>
      <c r="K175" s="144"/>
    </row>
    <row r="176" spans="1:11" x14ac:dyDescent="0.2">
      <c r="A176" s="27"/>
      <c r="B176" s="29"/>
      <c r="C176" s="143"/>
      <c r="D176" s="143"/>
      <c r="E176" s="3"/>
      <c r="F176" s="3"/>
      <c r="G176" s="3"/>
      <c r="H176" s="189"/>
      <c r="I176" s="3"/>
      <c r="J176" s="3"/>
      <c r="K176" s="3"/>
    </row>
    <row r="177" spans="1:11" x14ac:dyDescent="0.2">
      <c r="A177" s="26"/>
      <c r="B177" s="5"/>
      <c r="C177" s="143"/>
      <c r="D177" s="144"/>
      <c r="E177" s="3"/>
      <c r="F177" s="3"/>
      <c r="G177" s="3"/>
      <c r="H177" s="189"/>
      <c r="I177" s="3"/>
      <c r="J177" s="3"/>
      <c r="K177" s="3"/>
    </row>
    <row r="178" spans="1:11" x14ac:dyDescent="0.2">
      <c r="A178" s="27"/>
      <c r="B178" s="5"/>
      <c r="C178" s="3"/>
      <c r="D178" s="3"/>
      <c r="E178" s="3"/>
      <c r="F178" s="3"/>
      <c r="G178" s="3"/>
      <c r="H178" s="189"/>
      <c r="I178" s="3"/>
      <c r="J178" s="3"/>
      <c r="K178" s="3"/>
    </row>
    <row r="179" spans="1:11" x14ac:dyDescent="0.2">
      <c r="A179" s="27"/>
      <c r="B179" s="5"/>
      <c r="C179" s="3"/>
      <c r="D179" s="3"/>
      <c r="E179" s="3"/>
      <c r="F179" s="3"/>
      <c r="G179" s="3"/>
      <c r="H179" s="189"/>
      <c r="I179" s="3"/>
      <c r="J179" s="3"/>
      <c r="K179" s="3"/>
    </row>
    <row r="180" spans="1:11" x14ac:dyDescent="0.2">
      <c r="A180" s="27"/>
      <c r="B180" s="5"/>
      <c r="C180" s="3"/>
      <c r="D180" s="3"/>
      <c r="E180" s="3"/>
      <c r="F180" s="3"/>
      <c r="G180" s="3"/>
      <c r="H180" s="189"/>
      <c r="I180" s="3"/>
      <c r="J180" s="3"/>
      <c r="K180" s="3"/>
    </row>
    <row r="181" spans="1:11" x14ac:dyDescent="0.2">
      <c r="A181" s="27"/>
      <c r="B181" s="5"/>
      <c r="C181" s="3"/>
      <c r="D181" s="3"/>
      <c r="E181" s="3"/>
      <c r="F181" s="3"/>
      <c r="G181" s="3"/>
      <c r="H181" s="189"/>
      <c r="I181" s="3"/>
      <c r="J181" s="3"/>
      <c r="K181" s="3"/>
    </row>
    <row r="182" spans="1:11" x14ac:dyDescent="0.2">
      <c r="A182" s="27"/>
      <c r="B182" s="5"/>
      <c r="C182" s="3"/>
      <c r="D182" s="3"/>
      <c r="E182" s="3"/>
      <c r="F182" s="3"/>
      <c r="G182" s="3"/>
      <c r="H182" s="189"/>
      <c r="I182" s="3"/>
      <c r="J182" s="3"/>
      <c r="K182" s="3"/>
    </row>
    <row r="183" spans="1:11" x14ac:dyDescent="0.2">
      <c r="A183" s="27"/>
      <c r="B183" s="5"/>
      <c r="C183" s="3"/>
      <c r="D183" s="3"/>
      <c r="E183" s="3"/>
      <c r="F183" s="3"/>
      <c r="G183" s="3"/>
      <c r="H183" s="189"/>
      <c r="I183" s="3"/>
      <c r="J183" s="3"/>
      <c r="K183" s="3"/>
    </row>
    <row r="184" spans="1:11" x14ac:dyDescent="0.2">
      <c r="A184" s="27"/>
      <c r="B184" s="5"/>
      <c r="C184" s="3"/>
      <c r="D184" s="3"/>
      <c r="E184" s="3"/>
      <c r="F184" s="3"/>
      <c r="G184" s="3"/>
      <c r="H184" s="189"/>
      <c r="I184" s="3"/>
      <c r="J184" s="3"/>
      <c r="K184" s="3"/>
    </row>
    <row r="185" spans="1:11" x14ac:dyDescent="0.2">
      <c r="A185" s="27"/>
      <c r="B185" s="5"/>
      <c r="C185" s="3"/>
      <c r="D185" s="3"/>
      <c r="E185" s="3"/>
      <c r="F185" s="3"/>
      <c r="G185" s="3"/>
      <c r="H185" s="189"/>
      <c r="I185" s="3"/>
      <c r="J185" s="3"/>
      <c r="K185" s="3"/>
    </row>
    <row r="186" spans="1:11" x14ac:dyDescent="0.2">
      <c r="A186" s="27"/>
      <c r="B186" s="5"/>
      <c r="C186" s="3"/>
      <c r="D186" s="3"/>
      <c r="E186" s="3"/>
      <c r="F186" s="3"/>
      <c r="G186" s="3"/>
      <c r="H186" s="189"/>
      <c r="I186" s="3"/>
      <c r="J186" s="3"/>
      <c r="K186" s="3"/>
    </row>
    <row r="187" spans="1:11" x14ac:dyDescent="0.2">
      <c r="A187" s="27"/>
      <c r="B187" s="5"/>
      <c r="C187" s="3"/>
      <c r="D187" s="3"/>
      <c r="E187" s="3"/>
      <c r="F187" s="3"/>
      <c r="G187" s="3"/>
      <c r="H187" s="189"/>
      <c r="I187" s="3"/>
      <c r="J187" s="3"/>
      <c r="K187" s="3"/>
    </row>
    <row r="188" spans="1:11" x14ac:dyDescent="0.2">
      <c r="A188" s="27"/>
      <c r="B188" s="5"/>
      <c r="C188" s="3"/>
      <c r="D188" s="3"/>
      <c r="E188" s="3"/>
      <c r="F188" s="3"/>
      <c r="G188" s="3"/>
      <c r="H188" s="189"/>
      <c r="I188" s="3"/>
      <c r="J188" s="3"/>
      <c r="K188" s="3"/>
    </row>
    <row r="189" spans="1:11" x14ac:dyDescent="0.2">
      <c r="A189" s="27"/>
      <c r="B189" s="5"/>
      <c r="C189" s="3"/>
      <c r="D189" s="3"/>
      <c r="E189" s="3"/>
      <c r="F189" s="3"/>
      <c r="G189" s="3"/>
      <c r="H189" s="189"/>
      <c r="I189" s="3"/>
      <c r="J189" s="3"/>
      <c r="K189" s="3"/>
    </row>
    <row r="190" spans="1:11" x14ac:dyDescent="0.2">
      <c r="A190" s="27"/>
      <c r="B190" s="5"/>
      <c r="C190" s="3"/>
      <c r="D190" s="3"/>
      <c r="E190" s="3"/>
      <c r="F190" s="3"/>
      <c r="G190" s="3"/>
      <c r="H190" s="189"/>
      <c r="I190" s="3"/>
      <c r="J190" s="3"/>
      <c r="K190" s="3"/>
    </row>
    <row r="191" spans="1:11" x14ac:dyDescent="0.2">
      <c r="A191" s="27"/>
      <c r="B191" s="5"/>
      <c r="C191" s="3"/>
      <c r="D191" s="3"/>
      <c r="E191" s="3"/>
      <c r="F191" s="3"/>
      <c r="G191" s="3"/>
      <c r="H191" s="189"/>
      <c r="I191" s="3"/>
      <c r="J191" s="3"/>
      <c r="K191" s="3"/>
    </row>
    <row r="192" spans="1:11" x14ac:dyDescent="0.2">
      <c r="A192" s="27"/>
      <c r="B192" s="5"/>
      <c r="C192" s="3"/>
      <c r="D192" s="3"/>
      <c r="E192" s="3"/>
      <c r="F192" s="3"/>
      <c r="G192" s="3"/>
      <c r="H192" s="189"/>
      <c r="I192" s="3"/>
      <c r="J192" s="3"/>
      <c r="K192" s="3"/>
    </row>
    <row r="193" spans="1:11" x14ac:dyDescent="0.2">
      <c r="A193" s="27"/>
      <c r="B193" s="5"/>
      <c r="C193" s="3"/>
      <c r="D193" s="3"/>
      <c r="E193" s="3"/>
      <c r="F193" s="3"/>
      <c r="G193" s="3"/>
      <c r="H193" s="189"/>
      <c r="I193" s="3"/>
      <c r="J193" s="3"/>
      <c r="K193" s="3"/>
    </row>
    <row r="194" spans="1:11" x14ac:dyDescent="0.2">
      <c r="A194" s="27"/>
      <c r="B194" s="5"/>
      <c r="C194" s="3"/>
      <c r="D194" s="3"/>
      <c r="E194" s="3"/>
      <c r="F194" s="3"/>
      <c r="G194" s="3"/>
      <c r="H194" s="189"/>
      <c r="I194" s="3"/>
      <c r="J194" s="3"/>
      <c r="K194" s="3"/>
    </row>
    <row r="195" spans="1:11" x14ac:dyDescent="0.2">
      <c r="A195" s="27"/>
      <c r="B195" s="5"/>
      <c r="C195" s="3"/>
      <c r="D195" s="3"/>
      <c r="E195" s="3"/>
      <c r="F195" s="3"/>
      <c r="G195" s="3"/>
      <c r="H195" s="189"/>
      <c r="I195" s="3"/>
      <c r="J195" s="3"/>
      <c r="K195" s="3"/>
    </row>
    <row r="196" spans="1:11" x14ac:dyDescent="0.2">
      <c r="A196" s="27"/>
      <c r="B196" s="5"/>
      <c r="C196" s="3"/>
      <c r="D196" s="3"/>
      <c r="E196" s="3"/>
      <c r="F196" s="3"/>
      <c r="G196" s="3"/>
      <c r="H196" s="189"/>
      <c r="I196" s="3"/>
      <c r="J196" s="3"/>
      <c r="K196" s="3"/>
    </row>
    <row r="197" spans="1:11" x14ac:dyDescent="0.2">
      <c r="A197" s="27"/>
      <c r="B197" s="5"/>
      <c r="C197" s="3"/>
      <c r="D197" s="3"/>
      <c r="E197" s="3"/>
      <c r="F197" s="3"/>
      <c r="G197" s="3"/>
      <c r="H197" s="189"/>
      <c r="I197" s="3"/>
      <c r="J197" s="3"/>
      <c r="K197" s="3"/>
    </row>
    <row r="198" spans="1:11" x14ac:dyDescent="0.2">
      <c r="A198" s="27"/>
      <c r="B198" s="5"/>
      <c r="C198" s="3"/>
      <c r="D198" s="3"/>
      <c r="E198" s="3"/>
      <c r="F198" s="3"/>
      <c r="G198" s="3"/>
      <c r="H198" s="189"/>
      <c r="I198" s="3"/>
      <c r="J198" s="3"/>
      <c r="K198" s="3"/>
    </row>
    <row r="199" spans="1:11" x14ac:dyDescent="0.2">
      <c r="A199" s="27"/>
      <c r="B199" s="5"/>
      <c r="C199" s="3"/>
      <c r="D199" s="3"/>
      <c r="E199" s="3"/>
      <c r="F199" s="3"/>
      <c r="G199" s="3"/>
      <c r="H199" s="189"/>
      <c r="I199" s="3"/>
      <c r="J199" s="3"/>
      <c r="K199" s="3"/>
    </row>
    <row r="200" spans="1:11" x14ac:dyDescent="0.2">
      <c r="A200" s="27"/>
      <c r="B200" s="5"/>
      <c r="C200" s="3"/>
      <c r="D200" s="3"/>
      <c r="E200" s="3"/>
      <c r="F200" s="3"/>
      <c r="G200" s="3"/>
      <c r="H200" s="189"/>
      <c r="I200" s="3"/>
      <c r="J200" s="3"/>
      <c r="K200" s="3"/>
    </row>
    <row r="201" spans="1:11" x14ac:dyDescent="0.2">
      <c r="A201" s="27"/>
      <c r="B201" s="5"/>
      <c r="C201" s="3"/>
      <c r="D201" s="3"/>
      <c r="E201" s="3"/>
      <c r="F201" s="3"/>
      <c r="G201" s="3"/>
      <c r="H201" s="189"/>
      <c r="I201" s="3"/>
      <c r="J201" s="3"/>
      <c r="K201" s="3"/>
    </row>
    <row r="202" spans="1:11" x14ac:dyDescent="0.2">
      <c r="A202" s="27"/>
      <c r="B202" s="5"/>
      <c r="C202" s="3"/>
      <c r="D202" s="3"/>
      <c r="E202" s="3"/>
      <c r="F202" s="3"/>
      <c r="G202" s="3"/>
      <c r="H202" s="189"/>
      <c r="I202" s="3"/>
      <c r="J202" s="3"/>
      <c r="K202" s="3"/>
    </row>
    <row r="203" spans="1:11" x14ac:dyDescent="0.2">
      <c r="A203" s="27"/>
      <c r="B203" s="5"/>
      <c r="C203" s="3"/>
      <c r="D203" s="3"/>
      <c r="E203" s="3"/>
      <c r="F203" s="3"/>
      <c r="G203" s="3"/>
      <c r="H203" s="189"/>
      <c r="I203" s="3"/>
      <c r="J203" s="3"/>
      <c r="K203" s="3"/>
    </row>
    <row r="204" spans="1:11" x14ac:dyDescent="0.2">
      <c r="A204" s="27"/>
      <c r="B204" s="5"/>
      <c r="C204" s="3"/>
      <c r="D204" s="3"/>
      <c r="E204" s="3"/>
      <c r="F204" s="3"/>
      <c r="G204" s="3"/>
      <c r="H204" s="189"/>
      <c r="I204" s="3"/>
      <c r="J204" s="3"/>
      <c r="K204" s="3"/>
    </row>
    <row r="205" spans="1:11" x14ac:dyDescent="0.2">
      <c r="A205" s="27"/>
      <c r="B205" s="5"/>
      <c r="C205" s="3"/>
      <c r="D205" s="3"/>
      <c r="E205" s="3"/>
      <c r="F205" s="3"/>
      <c r="G205" s="3"/>
      <c r="H205" s="189"/>
      <c r="I205" s="3"/>
      <c r="J205" s="3"/>
      <c r="K205" s="3"/>
    </row>
    <row r="206" spans="1:11" x14ac:dyDescent="0.2">
      <c r="A206" s="27"/>
      <c r="B206" s="5"/>
      <c r="C206" s="3"/>
      <c r="D206" s="3"/>
      <c r="E206" s="3"/>
      <c r="F206" s="3"/>
      <c r="G206" s="3"/>
      <c r="H206" s="189"/>
      <c r="I206" s="3"/>
      <c r="J206" s="3"/>
      <c r="K206" s="3"/>
    </row>
    <row r="207" spans="1:11" x14ac:dyDescent="0.2">
      <c r="A207" s="27"/>
      <c r="B207" s="5"/>
      <c r="C207" s="3"/>
      <c r="D207" s="3"/>
      <c r="E207" s="3"/>
      <c r="F207" s="3"/>
      <c r="G207" s="3"/>
      <c r="H207" s="189"/>
      <c r="I207" s="3"/>
      <c r="J207" s="3"/>
      <c r="K207" s="3"/>
    </row>
    <row r="208" spans="1:11" x14ac:dyDescent="0.2">
      <c r="A208" s="27"/>
      <c r="B208" s="5"/>
      <c r="C208" s="3"/>
      <c r="D208" s="3"/>
      <c r="E208" s="3"/>
      <c r="F208" s="3"/>
      <c r="G208" s="3"/>
      <c r="H208" s="189"/>
      <c r="I208" s="3"/>
      <c r="J208" s="3"/>
      <c r="K208" s="3"/>
    </row>
    <row r="209" spans="1:11" x14ac:dyDescent="0.2">
      <c r="A209" s="27"/>
      <c r="B209" s="5"/>
      <c r="C209" s="3"/>
      <c r="D209" s="3"/>
      <c r="E209" s="3"/>
      <c r="F209" s="3"/>
      <c r="G209" s="3"/>
      <c r="H209" s="189"/>
      <c r="I209" s="3"/>
      <c r="J209" s="3"/>
      <c r="K209" s="3"/>
    </row>
    <row r="210" spans="1:11" x14ac:dyDescent="0.2">
      <c r="A210" s="27"/>
      <c r="B210" s="5"/>
      <c r="C210" s="3"/>
      <c r="D210" s="3"/>
      <c r="E210" s="3"/>
      <c r="F210" s="3"/>
      <c r="G210" s="3"/>
      <c r="H210" s="189"/>
      <c r="I210" s="3"/>
      <c r="J210" s="3"/>
      <c r="K210" s="3"/>
    </row>
    <row r="211" spans="1:11" x14ac:dyDescent="0.2">
      <c r="A211" s="27"/>
      <c r="B211" s="5"/>
      <c r="C211" s="3"/>
      <c r="D211" s="3"/>
      <c r="E211" s="3"/>
      <c r="F211" s="3"/>
      <c r="G211" s="3"/>
      <c r="H211" s="189"/>
      <c r="I211" s="3"/>
      <c r="J211" s="3"/>
      <c r="K211" s="3"/>
    </row>
    <row r="212" spans="1:11" x14ac:dyDescent="0.2">
      <c r="A212" s="27"/>
      <c r="B212" s="5"/>
      <c r="C212" s="3"/>
      <c r="D212" s="3"/>
      <c r="E212" s="3"/>
      <c r="F212" s="3"/>
      <c r="G212" s="3"/>
      <c r="H212" s="189"/>
      <c r="I212" s="3"/>
      <c r="J212" s="3"/>
      <c r="K212" s="3"/>
    </row>
    <row r="213" spans="1:11" x14ac:dyDescent="0.2">
      <c r="A213" s="27"/>
      <c r="B213" s="5"/>
      <c r="C213" s="3"/>
      <c r="D213" s="3"/>
      <c r="E213" s="3"/>
      <c r="F213" s="3"/>
      <c r="G213" s="3"/>
      <c r="H213" s="189"/>
      <c r="I213" s="3"/>
      <c r="J213" s="3"/>
      <c r="K213" s="3"/>
    </row>
    <row r="214" spans="1:11" x14ac:dyDescent="0.2">
      <c r="A214" s="27"/>
      <c r="B214" s="5"/>
      <c r="C214" s="3"/>
      <c r="D214" s="3"/>
      <c r="E214" s="3"/>
      <c r="F214" s="3"/>
      <c r="G214" s="3"/>
      <c r="H214" s="189"/>
      <c r="I214" s="3"/>
      <c r="J214" s="3"/>
      <c r="K214" s="3"/>
    </row>
    <row r="215" spans="1:11" x14ac:dyDescent="0.2">
      <c r="A215" s="27"/>
      <c r="B215" s="5"/>
      <c r="C215" s="3"/>
      <c r="D215" s="3"/>
      <c r="E215" s="3"/>
      <c r="F215" s="3"/>
      <c r="G215" s="3"/>
      <c r="H215" s="189"/>
      <c r="I215" s="3"/>
      <c r="J215" s="3"/>
      <c r="K215" s="3"/>
    </row>
    <row r="216" spans="1:11" x14ac:dyDescent="0.2">
      <c r="A216" s="27"/>
      <c r="B216" s="5"/>
      <c r="C216" s="3"/>
      <c r="D216" s="3"/>
      <c r="E216" s="3"/>
      <c r="F216" s="3"/>
      <c r="G216" s="3"/>
      <c r="H216" s="189"/>
      <c r="I216" s="3"/>
      <c r="J216" s="3"/>
      <c r="K216" s="3"/>
    </row>
    <row r="217" spans="1:11" x14ac:dyDescent="0.2">
      <c r="A217" s="27"/>
      <c r="B217" s="5"/>
      <c r="C217" s="3"/>
      <c r="D217" s="3"/>
      <c r="E217" s="3"/>
      <c r="F217" s="3"/>
      <c r="G217" s="3"/>
      <c r="H217" s="189"/>
      <c r="I217" s="3"/>
      <c r="J217" s="3"/>
      <c r="K217" s="3"/>
    </row>
    <row r="218" spans="1:11" x14ac:dyDescent="0.2">
      <c r="A218" s="27"/>
      <c r="B218" s="5"/>
      <c r="C218" s="3"/>
      <c r="D218" s="3"/>
      <c r="E218" s="3"/>
      <c r="F218" s="3"/>
      <c r="G218" s="3"/>
      <c r="H218" s="189"/>
      <c r="I218" s="3"/>
      <c r="J218" s="3"/>
      <c r="K218" s="3"/>
    </row>
    <row r="219" spans="1:11" x14ac:dyDescent="0.2">
      <c r="A219" s="27"/>
      <c r="B219" s="5"/>
      <c r="C219" s="3"/>
      <c r="D219" s="3"/>
      <c r="E219" s="3"/>
      <c r="F219" s="3"/>
      <c r="G219" s="3"/>
      <c r="H219" s="189"/>
      <c r="I219" s="3"/>
      <c r="J219" s="3"/>
      <c r="K219" s="3"/>
    </row>
    <row r="220" spans="1:11" x14ac:dyDescent="0.2">
      <c r="A220" s="27"/>
      <c r="B220" s="5"/>
      <c r="C220" s="3"/>
      <c r="D220" s="3"/>
      <c r="E220" s="3"/>
      <c r="F220" s="3"/>
      <c r="G220" s="3"/>
      <c r="H220" s="189"/>
      <c r="I220" s="3"/>
      <c r="J220" s="3"/>
      <c r="K220" s="3"/>
    </row>
    <row r="221" spans="1:11" x14ac:dyDescent="0.2">
      <c r="A221" s="27"/>
      <c r="B221" s="5"/>
      <c r="C221" s="3"/>
      <c r="D221" s="3"/>
      <c r="E221" s="3"/>
      <c r="F221" s="3"/>
      <c r="G221" s="3"/>
      <c r="H221" s="189"/>
      <c r="I221" s="3"/>
      <c r="J221" s="3"/>
      <c r="K221" s="3"/>
    </row>
    <row r="222" spans="1:11" x14ac:dyDescent="0.2">
      <c r="A222" s="27"/>
      <c r="B222" s="5"/>
      <c r="C222" s="3"/>
      <c r="D222" s="3"/>
      <c r="E222" s="3"/>
      <c r="F222" s="3"/>
      <c r="G222" s="3"/>
      <c r="H222" s="189"/>
      <c r="I222" s="3"/>
      <c r="J222" s="3"/>
      <c r="K222" s="3"/>
    </row>
    <row r="223" spans="1:11" x14ac:dyDescent="0.2">
      <c r="A223" s="27"/>
      <c r="B223" s="5"/>
      <c r="C223" s="3"/>
      <c r="D223" s="3"/>
      <c r="E223" s="3"/>
      <c r="F223" s="3"/>
      <c r="G223" s="3"/>
      <c r="H223" s="189"/>
      <c r="I223" s="3"/>
      <c r="J223" s="3"/>
      <c r="K223" s="3"/>
    </row>
    <row r="224" spans="1:11" x14ac:dyDescent="0.2">
      <c r="A224" s="27"/>
      <c r="B224" s="5"/>
      <c r="C224" s="3"/>
      <c r="D224" s="3"/>
      <c r="E224" s="3"/>
      <c r="F224" s="3"/>
      <c r="G224" s="3"/>
      <c r="H224" s="189"/>
      <c r="I224" s="3"/>
      <c r="J224" s="3"/>
      <c r="K224" s="3"/>
    </row>
    <row r="225" spans="1:11" x14ac:dyDescent="0.2">
      <c r="A225" s="27"/>
      <c r="B225" s="5"/>
      <c r="C225" s="3"/>
      <c r="D225" s="3"/>
      <c r="E225" s="3"/>
      <c r="F225" s="3"/>
      <c r="G225" s="3"/>
      <c r="H225" s="189"/>
      <c r="I225" s="3"/>
      <c r="J225" s="3"/>
      <c r="K225" s="3"/>
    </row>
    <row r="226" spans="1:11" x14ac:dyDescent="0.2">
      <c r="A226" s="27"/>
      <c r="B226" s="5"/>
      <c r="C226" s="3"/>
      <c r="D226" s="3"/>
      <c r="E226" s="3"/>
      <c r="F226" s="3"/>
      <c r="G226" s="3"/>
      <c r="H226" s="189"/>
      <c r="I226" s="3"/>
      <c r="J226" s="3"/>
      <c r="K226" s="3"/>
    </row>
    <row r="227" spans="1:11" x14ac:dyDescent="0.2">
      <c r="A227" s="27"/>
      <c r="B227" s="5"/>
      <c r="C227" s="3"/>
      <c r="D227" s="3"/>
      <c r="E227" s="3"/>
      <c r="F227" s="3"/>
      <c r="G227" s="3"/>
      <c r="H227" s="189"/>
      <c r="I227" s="3"/>
      <c r="J227" s="3"/>
      <c r="K227" s="3"/>
    </row>
    <row r="228" spans="1:11" x14ac:dyDescent="0.2">
      <c r="A228" s="27"/>
      <c r="B228" s="5"/>
      <c r="C228" s="3"/>
      <c r="D228" s="3"/>
      <c r="E228" s="3"/>
      <c r="F228" s="3"/>
      <c r="G228" s="3"/>
      <c r="H228" s="189"/>
      <c r="I228" s="3"/>
      <c r="J228" s="3"/>
      <c r="K228" s="3"/>
    </row>
    <row r="229" spans="1:11" x14ac:dyDescent="0.2">
      <c r="A229" s="27"/>
      <c r="B229" s="5"/>
      <c r="C229" s="3"/>
      <c r="D229" s="3"/>
      <c r="E229" s="3"/>
      <c r="F229" s="3"/>
      <c r="G229" s="3"/>
      <c r="H229" s="189"/>
      <c r="I229" s="3"/>
      <c r="J229" s="3"/>
      <c r="K229" s="3"/>
    </row>
    <row r="230" spans="1:11" x14ac:dyDescent="0.2">
      <c r="A230" s="27"/>
      <c r="B230" s="5"/>
      <c r="C230" s="3"/>
      <c r="D230" s="3"/>
      <c r="E230" s="3"/>
      <c r="F230" s="3"/>
      <c r="G230" s="3"/>
      <c r="H230" s="189"/>
      <c r="I230" s="3"/>
      <c r="J230" s="3"/>
      <c r="K230" s="3"/>
    </row>
    <row r="231" spans="1:11" x14ac:dyDescent="0.2">
      <c r="A231" s="27"/>
      <c r="B231" s="5"/>
      <c r="C231" s="3"/>
      <c r="D231" s="3"/>
      <c r="E231" s="3"/>
      <c r="F231" s="3"/>
      <c r="G231" s="3"/>
      <c r="H231" s="189"/>
      <c r="I231" s="3"/>
      <c r="J231" s="3"/>
      <c r="K231" s="3"/>
    </row>
    <row r="232" spans="1:11" x14ac:dyDescent="0.2">
      <c r="A232" s="27"/>
      <c r="B232" s="5"/>
      <c r="C232" s="3"/>
      <c r="D232" s="3"/>
      <c r="E232" s="3"/>
      <c r="F232" s="3"/>
      <c r="G232" s="3"/>
      <c r="H232" s="189"/>
      <c r="I232" s="3"/>
      <c r="J232" s="3"/>
      <c r="K232" s="3"/>
    </row>
    <row r="233" spans="1:11" x14ac:dyDescent="0.2">
      <c r="A233" s="27"/>
      <c r="B233" s="5"/>
      <c r="C233" s="3"/>
      <c r="D233" s="3"/>
      <c r="E233" s="3"/>
      <c r="F233" s="3"/>
      <c r="G233" s="3"/>
      <c r="H233" s="189"/>
      <c r="I233" s="3"/>
      <c r="J233" s="3"/>
      <c r="K233" s="3"/>
    </row>
    <row r="234" spans="1:11" x14ac:dyDescent="0.2">
      <c r="A234" s="27"/>
      <c r="B234" s="5"/>
      <c r="C234" s="3"/>
      <c r="D234" s="3"/>
      <c r="E234" s="3"/>
      <c r="F234" s="3"/>
      <c r="G234" s="3"/>
      <c r="H234" s="189"/>
      <c r="I234" s="3"/>
      <c r="J234" s="3"/>
      <c r="K234" s="3"/>
    </row>
    <row r="235" spans="1:11" x14ac:dyDescent="0.2">
      <c r="A235" s="27"/>
      <c r="B235" s="5"/>
      <c r="C235" s="3"/>
      <c r="D235" s="3"/>
      <c r="E235" s="3"/>
      <c r="F235" s="3"/>
      <c r="G235" s="3"/>
      <c r="H235" s="189"/>
      <c r="I235" s="3"/>
      <c r="J235" s="3"/>
      <c r="K235" s="3"/>
    </row>
    <row r="236" spans="1:11" x14ac:dyDescent="0.2">
      <c r="A236" s="27"/>
      <c r="B236" s="5"/>
      <c r="C236" s="3"/>
      <c r="D236" s="3"/>
      <c r="E236" s="3"/>
      <c r="F236" s="3"/>
      <c r="G236" s="3"/>
      <c r="H236" s="189"/>
      <c r="I236" s="3"/>
      <c r="J236" s="3"/>
      <c r="K236" s="3"/>
    </row>
    <row r="237" spans="1:11" x14ac:dyDescent="0.2">
      <c r="A237" s="27"/>
      <c r="B237" s="5"/>
      <c r="C237" s="3"/>
      <c r="D237" s="3"/>
      <c r="E237" s="3"/>
      <c r="F237" s="3"/>
      <c r="G237" s="3"/>
      <c r="H237" s="189"/>
      <c r="I237" s="3"/>
      <c r="J237" s="3"/>
      <c r="K237" s="3"/>
    </row>
    <row r="238" spans="1:11" x14ac:dyDescent="0.2">
      <c r="A238" s="27"/>
      <c r="B238" s="5"/>
      <c r="C238" s="3"/>
      <c r="D238" s="3"/>
      <c r="E238" s="3"/>
      <c r="F238" s="3"/>
      <c r="G238" s="3"/>
      <c r="H238" s="189"/>
      <c r="I238" s="3"/>
      <c r="J238" s="3"/>
      <c r="K238" s="3"/>
    </row>
    <row r="239" spans="1:11" x14ac:dyDescent="0.2">
      <c r="A239" s="27"/>
      <c r="B239" s="5"/>
      <c r="C239" s="3"/>
      <c r="D239" s="3"/>
      <c r="E239" s="3"/>
      <c r="F239" s="3"/>
      <c r="G239" s="3"/>
      <c r="H239" s="189"/>
      <c r="I239" s="3"/>
      <c r="J239" s="3"/>
      <c r="K239" s="3"/>
    </row>
    <row r="240" spans="1:11" x14ac:dyDescent="0.2">
      <c r="A240" s="27"/>
      <c r="B240" s="5"/>
      <c r="C240" s="3"/>
      <c r="D240" s="3"/>
      <c r="E240" s="3"/>
      <c r="F240" s="3"/>
      <c r="G240" s="3"/>
      <c r="H240" s="189"/>
      <c r="I240" s="3"/>
      <c r="J240" s="3"/>
      <c r="K240" s="3"/>
    </row>
    <row r="241" spans="1:11" x14ac:dyDescent="0.2">
      <c r="A241" s="27"/>
      <c r="B241" s="5"/>
      <c r="C241" s="3"/>
      <c r="D241" s="3"/>
      <c r="E241" s="3"/>
      <c r="F241" s="3"/>
      <c r="G241" s="3"/>
      <c r="H241" s="189"/>
      <c r="I241" s="3"/>
      <c r="J241" s="3"/>
      <c r="K241" s="3"/>
    </row>
    <row r="242" spans="1:11" x14ac:dyDescent="0.2">
      <c r="A242" s="27"/>
      <c r="B242" s="5"/>
      <c r="C242" s="3"/>
      <c r="D242" s="3"/>
      <c r="E242" s="3"/>
      <c r="F242" s="3"/>
      <c r="G242" s="3"/>
      <c r="H242" s="189"/>
      <c r="I242" s="3"/>
      <c r="J242" s="3"/>
      <c r="K242" s="3"/>
    </row>
    <row r="243" spans="1:11" x14ac:dyDescent="0.2">
      <c r="A243" s="27"/>
      <c r="B243" s="5"/>
      <c r="C243" s="3"/>
      <c r="D243" s="3"/>
      <c r="E243" s="3"/>
      <c r="F243" s="3"/>
      <c r="G243" s="3"/>
      <c r="H243" s="189"/>
      <c r="I243" s="3"/>
      <c r="J243" s="3"/>
      <c r="K243" s="3"/>
    </row>
    <row r="244" spans="1:11" x14ac:dyDescent="0.2">
      <c r="A244" s="27"/>
      <c r="B244" s="5"/>
      <c r="C244" s="3"/>
      <c r="D244" s="3"/>
      <c r="E244" s="3"/>
      <c r="F244" s="3"/>
      <c r="G244" s="3"/>
      <c r="H244" s="189"/>
      <c r="I244" s="3"/>
      <c r="J244" s="3"/>
      <c r="K244" s="3"/>
    </row>
    <row r="245" spans="1:11" x14ac:dyDescent="0.2">
      <c r="A245" s="27"/>
      <c r="B245" s="5"/>
      <c r="C245" s="3"/>
      <c r="D245" s="3"/>
      <c r="E245" s="3"/>
      <c r="F245" s="3"/>
      <c r="G245" s="3"/>
      <c r="H245" s="189"/>
      <c r="I245" s="3"/>
      <c r="J245" s="3"/>
      <c r="K245" s="3"/>
    </row>
    <row r="246" spans="1:11" x14ac:dyDescent="0.2">
      <c r="A246" s="27"/>
      <c r="B246" s="5"/>
      <c r="C246" s="3"/>
      <c r="D246" s="3"/>
      <c r="E246" s="3"/>
      <c r="F246" s="3"/>
      <c r="G246" s="3"/>
      <c r="H246" s="189"/>
      <c r="I246" s="3"/>
      <c r="J246" s="3"/>
      <c r="K246" s="3"/>
    </row>
    <row r="247" spans="1:11" x14ac:dyDescent="0.2">
      <c r="A247" s="27"/>
      <c r="B247" s="5"/>
      <c r="C247" s="3"/>
      <c r="D247" s="3"/>
      <c r="E247" s="3"/>
      <c r="F247" s="3"/>
      <c r="G247" s="3"/>
      <c r="H247" s="189"/>
      <c r="I247" s="3"/>
      <c r="J247" s="3"/>
      <c r="K247" s="3"/>
    </row>
    <row r="248" spans="1:11" x14ac:dyDescent="0.2">
      <c r="A248" s="27"/>
      <c r="B248" s="5"/>
      <c r="C248" s="3"/>
      <c r="D248" s="3"/>
      <c r="E248" s="3"/>
      <c r="F248" s="3"/>
      <c r="G248" s="3"/>
      <c r="H248" s="189"/>
      <c r="I248" s="3"/>
      <c r="J248" s="3"/>
      <c r="K248" s="3"/>
    </row>
    <row r="249" spans="1:11" x14ac:dyDescent="0.2">
      <c r="A249" s="27"/>
      <c r="B249" s="5"/>
      <c r="C249" s="3"/>
      <c r="D249" s="3"/>
      <c r="E249" s="3"/>
      <c r="F249" s="3"/>
      <c r="G249" s="3"/>
      <c r="H249" s="189"/>
      <c r="I249" s="3"/>
      <c r="J249" s="3"/>
      <c r="K249" s="3"/>
    </row>
    <row r="250" spans="1:11" x14ac:dyDescent="0.2">
      <c r="A250" s="27"/>
      <c r="B250" s="5"/>
      <c r="C250" s="3"/>
      <c r="D250" s="3"/>
      <c r="E250" s="3"/>
      <c r="F250" s="3"/>
      <c r="G250" s="3"/>
      <c r="H250" s="189"/>
      <c r="I250" s="3"/>
      <c r="J250" s="3"/>
      <c r="K250" s="3"/>
    </row>
    <row r="251" spans="1:11" x14ac:dyDescent="0.2">
      <c r="A251" s="27"/>
      <c r="B251" s="5"/>
      <c r="C251" s="3"/>
      <c r="D251" s="3"/>
      <c r="E251" s="3"/>
      <c r="F251" s="3"/>
      <c r="G251" s="3"/>
      <c r="H251" s="189"/>
      <c r="I251" s="3"/>
      <c r="J251" s="3"/>
      <c r="K251" s="3"/>
    </row>
    <row r="252" spans="1:11" x14ac:dyDescent="0.2">
      <c r="A252" s="27"/>
      <c r="B252" s="5"/>
      <c r="C252" s="3"/>
      <c r="D252" s="3"/>
      <c r="E252" s="3"/>
      <c r="F252" s="3"/>
      <c r="G252" s="3"/>
      <c r="H252" s="189"/>
      <c r="I252" s="3"/>
      <c r="J252" s="3"/>
      <c r="K252" s="3"/>
    </row>
    <row r="253" spans="1:11" x14ac:dyDescent="0.2">
      <c r="A253" s="27"/>
      <c r="B253" s="5"/>
      <c r="C253" s="3"/>
      <c r="D253" s="3"/>
      <c r="E253" s="3"/>
      <c r="F253" s="3"/>
      <c r="G253" s="3"/>
      <c r="H253" s="189"/>
      <c r="I253" s="3"/>
      <c r="J253" s="3"/>
      <c r="K253" s="3"/>
    </row>
    <row r="254" spans="1:11" x14ac:dyDescent="0.2">
      <c r="A254" s="27"/>
      <c r="B254" s="5"/>
      <c r="C254" s="3"/>
      <c r="D254" s="3"/>
      <c r="E254" s="3"/>
      <c r="F254" s="3"/>
      <c r="G254" s="3"/>
      <c r="H254" s="189"/>
      <c r="I254" s="3"/>
      <c r="J254" s="3"/>
      <c r="K254" s="3"/>
    </row>
    <row r="255" spans="1:11" x14ac:dyDescent="0.2">
      <c r="A255" s="27"/>
      <c r="B255" s="5"/>
      <c r="C255" s="3"/>
      <c r="D255" s="3"/>
      <c r="E255" s="3"/>
      <c r="F255" s="3"/>
      <c r="G255" s="3"/>
      <c r="H255" s="189"/>
      <c r="I255" s="3"/>
      <c r="J255" s="3"/>
      <c r="K255" s="3"/>
    </row>
    <row r="256" spans="1:11" x14ac:dyDescent="0.2">
      <c r="A256" s="27"/>
      <c r="B256" s="5"/>
      <c r="C256" s="3"/>
      <c r="D256" s="3"/>
      <c r="E256" s="3"/>
      <c r="F256" s="3"/>
      <c r="G256" s="3"/>
      <c r="H256" s="189"/>
      <c r="I256" s="3"/>
      <c r="J256" s="3"/>
      <c r="K256" s="3"/>
    </row>
    <row r="257" spans="1:11" x14ac:dyDescent="0.2">
      <c r="A257" s="27"/>
      <c r="B257" s="5"/>
      <c r="C257" s="3"/>
      <c r="D257" s="3"/>
      <c r="E257" s="3"/>
      <c r="F257" s="3"/>
      <c r="G257" s="3"/>
      <c r="H257" s="189"/>
      <c r="I257" s="3"/>
      <c r="J257" s="3"/>
      <c r="K257" s="3"/>
    </row>
    <row r="258" spans="1:11" x14ac:dyDescent="0.2">
      <c r="A258" s="27"/>
      <c r="B258" s="5"/>
      <c r="C258" s="3"/>
      <c r="D258" s="3"/>
      <c r="E258" s="3"/>
      <c r="F258" s="3"/>
      <c r="G258" s="3"/>
      <c r="H258" s="189"/>
      <c r="I258" s="3"/>
      <c r="J258" s="3"/>
      <c r="K258" s="3"/>
    </row>
    <row r="259" spans="1:11" x14ac:dyDescent="0.2">
      <c r="A259" s="27"/>
      <c r="B259" s="5"/>
      <c r="C259" s="3"/>
      <c r="D259" s="3"/>
      <c r="E259" s="3"/>
      <c r="F259" s="3"/>
      <c r="G259" s="3"/>
      <c r="H259" s="189"/>
      <c r="I259" s="3"/>
      <c r="J259" s="3"/>
      <c r="K259" s="3"/>
    </row>
    <row r="260" spans="1:11" x14ac:dyDescent="0.2">
      <c r="A260" s="27"/>
      <c r="B260" s="5"/>
      <c r="C260" s="3"/>
      <c r="D260" s="3"/>
      <c r="E260" s="3"/>
      <c r="F260" s="3"/>
      <c r="G260" s="3"/>
      <c r="H260" s="189"/>
      <c r="I260" s="3"/>
      <c r="J260" s="3"/>
      <c r="K260" s="3"/>
    </row>
    <row r="261" spans="1:11" x14ac:dyDescent="0.2">
      <c r="A261" s="27"/>
      <c r="B261" s="5"/>
      <c r="C261" s="3"/>
      <c r="D261" s="3"/>
      <c r="E261" s="3"/>
      <c r="F261" s="3"/>
      <c r="G261" s="3"/>
      <c r="H261" s="189"/>
      <c r="I261" s="3"/>
      <c r="J261" s="3"/>
      <c r="K261" s="3"/>
    </row>
    <row r="262" spans="1:11" x14ac:dyDescent="0.2">
      <c r="A262" s="27"/>
      <c r="B262" s="5"/>
      <c r="C262" s="3"/>
      <c r="D262" s="3"/>
      <c r="E262" s="3"/>
      <c r="F262" s="3"/>
      <c r="G262" s="3"/>
      <c r="H262" s="189"/>
      <c r="I262" s="3"/>
      <c r="J262" s="3"/>
      <c r="K262" s="3"/>
    </row>
    <row r="263" spans="1:11" x14ac:dyDescent="0.2">
      <c r="A263" s="27"/>
      <c r="B263" s="5"/>
      <c r="C263" s="3"/>
      <c r="D263" s="3"/>
      <c r="E263" s="3"/>
      <c r="F263" s="3"/>
      <c r="G263" s="3"/>
      <c r="H263" s="189"/>
      <c r="I263" s="3"/>
      <c r="J263" s="3"/>
      <c r="K263" s="3"/>
    </row>
    <row r="264" spans="1:11" x14ac:dyDescent="0.2">
      <c r="A264" s="27"/>
      <c r="B264" s="5"/>
      <c r="C264" s="3"/>
      <c r="D264" s="3"/>
      <c r="E264" s="3"/>
      <c r="F264" s="3"/>
      <c r="G264" s="3"/>
      <c r="H264" s="189"/>
      <c r="I264" s="3"/>
      <c r="J264" s="3"/>
      <c r="K264" s="3"/>
    </row>
    <row r="265" spans="1:11" x14ac:dyDescent="0.2">
      <c r="A265" s="27"/>
      <c r="B265" s="5"/>
      <c r="C265" s="3"/>
      <c r="D265" s="3"/>
      <c r="E265" s="3"/>
      <c r="F265" s="3"/>
      <c r="G265" s="3"/>
      <c r="H265" s="189"/>
      <c r="I265" s="3"/>
      <c r="J265" s="3"/>
      <c r="K265" s="3"/>
    </row>
    <row r="266" spans="1:11" x14ac:dyDescent="0.2">
      <c r="A266" s="27"/>
      <c r="B266" s="5"/>
      <c r="C266" s="3"/>
      <c r="D266" s="3"/>
      <c r="E266" s="3"/>
      <c r="F266" s="3"/>
      <c r="G266" s="3"/>
      <c r="H266" s="189"/>
      <c r="I266" s="3"/>
      <c r="J266" s="3"/>
      <c r="K266" s="3"/>
    </row>
    <row r="267" spans="1:11" x14ac:dyDescent="0.2">
      <c r="A267" s="27"/>
      <c r="B267" s="5"/>
      <c r="C267" s="3"/>
      <c r="D267" s="3"/>
      <c r="E267" s="3"/>
      <c r="F267" s="3"/>
      <c r="G267" s="3"/>
      <c r="H267" s="189"/>
      <c r="I267" s="3"/>
      <c r="J267" s="3"/>
      <c r="K267" s="3"/>
    </row>
    <row r="268" spans="1:11" x14ac:dyDescent="0.2">
      <c r="A268" s="27"/>
      <c r="B268" s="5"/>
      <c r="C268" s="3"/>
      <c r="D268" s="3"/>
      <c r="E268" s="3"/>
      <c r="F268" s="3"/>
      <c r="G268" s="3"/>
      <c r="H268" s="189"/>
      <c r="I268" s="3"/>
      <c r="J268" s="3"/>
      <c r="K268" s="3"/>
    </row>
    <row r="269" spans="1:11" x14ac:dyDescent="0.2">
      <c r="A269" s="27"/>
      <c r="B269" s="5"/>
      <c r="C269" s="3"/>
      <c r="D269" s="3"/>
      <c r="E269" s="3"/>
      <c r="F269" s="3"/>
      <c r="G269" s="3"/>
      <c r="H269" s="189"/>
      <c r="I269" s="3"/>
      <c r="J269" s="3"/>
      <c r="K269" s="3"/>
    </row>
    <row r="270" spans="1:11" x14ac:dyDescent="0.2">
      <c r="A270" s="27"/>
      <c r="B270" s="5"/>
      <c r="C270" s="3"/>
      <c r="D270" s="3"/>
      <c r="E270" s="3"/>
      <c r="F270" s="3"/>
      <c r="G270" s="3"/>
      <c r="H270" s="189"/>
      <c r="I270" s="3"/>
      <c r="J270" s="3"/>
      <c r="K270" s="3"/>
    </row>
    <row r="271" spans="1:11" x14ac:dyDescent="0.2">
      <c r="A271" s="27"/>
      <c r="B271" s="5"/>
      <c r="C271" s="3"/>
      <c r="D271" s="3"/>
      <c r="E271" s="3"/>
      <c r="F271" s="3"/>
      <c r="G271" s="3"/>
      <c r="H271" s="189"/>
      <c r="I271" s="3"/>
      <c r="J271" s="3"/>
      <c r="K271" s="3"/>
    </row>
    <row r="272" spans="1:11" x14ac:dyDescent="0.2">
      <c r="A272" s="27"/>
      <c r="B272" s="5"/>
      <c r="C272" s="3"/>
      <c r="D272" s="3"/>
      <c r="E272" s="3"/>
      <c r="F272" s="3"/>
      <c r="G272" s="3"/>
      <c r="H272" s="189"/>
      <c r="I272" s="3"/>
      <c r="J272" s="3"/>
      <c r="K272" s="3"/>
    </row>
    <row r="273" spans="1:11" x14ac:dyDescent="0.2">
      <c r="A273" s="27"/>
      <c r="B273" s="5"/>
      <c r="C273" s="3"/>
      <c r="D273" s="3"/>
      <c r="E273" s="3"/>
      <c r="F273" s="3"/>
      <c r="G273" s="3"/>
      <c r="H273" s="189"/>
      <c r="I273" s="3"/>
      <c r="J273" s="3"/>
      <c r="K273" s="3"/>
    </row>
    <row r="274" spans="1:11" x14ac:dyDescent="0.2">
      <c r="A274" s="27"/>
      <c r="B274" s="5"/>
      <c r="C274" s="3"/>
      <c r="D274" s="3"/>
      <c r="E274" s="3"/>
      <c r="F274" s="3"/>
      <c r="G274" s="3"/>
      <c r="H274" s="189"/>
      <c r="I274" s="3"/>
      <c r="J274" s="3"/>
      <c r="K274" s="3"/>
    </row>
    <row r="275" spans="1:11" x14ac:dyDescent="0.2">
      <c r="A275" s="27"/>
      <c r="B275" s="5"/>
      <c r="C275" s="3"/>
      <c r="D275" s="3"/>
      <c r="E275" s="3"/>
      <c r="F275" s="3"/>
      <c r="G275" s="3"/>
      <c r="H275" s="189"/>
      <c r="I275" s="3"/>
      <c r="J275" s="3"/>
      <c r="K275" s="3"/>
    </row>
    <row r="276" spans="1:11" x14ac:dyDescent="0.2">
      <c r="A276" s="27"/>
      <c r="B276" s="5"/>
      <c r="C276" s="3"/>
      <c r="D276" s="3"/>
      <c r="E276" s="3"/>
      <c r="F276" s="3"/>
      <c r="G276" s="3"/>
      <c r="H276" s="189"/>
      <c r="I276" s="3"/>
      <c r="J276" s="3"/>
      <c r="K276" s="3"/>
    </row>
    <row r="277" spans="1:11" x14ac:dyDescent="0.2">
      <c r="A277" s="27"/>
      <c r="B277" s="5"/>
      <c r="C277" s="3"/>
      <c r="D277" s="3"/>
      <c r="E277" s="3"/>
      <c r="F277" s="3"/>
      <c r="G277" s="3"/>
      <c r="H277" s="189"/>
      <c r="I277" s="3"/>
      <c r="J277" s="3"/>
      <c r="K277" s="3"/>
    </row>
    <row r="278" spans="1:11" x14ac:dyDescent="0.2">
      <c r="A278" s="27"/>
      <c r="B278" s="5"/>
      <c r="C278" s="3"/>
      <c r="D278" s="3"/>
      <c r="E278" s="3"/>
      <c r="F278" s="3"/>
      <c r="G278" s="3"/>
      <c r="H278" s="189"/>
      <c r="I278" s="3"/>
      <c r="J278" s="3"/>
      <c r="K278" s="3"/>
    </row>
    <row r="279" spans="1:11" x14ac:dyDescent="0.2">
      <c r="A279" s="27"/>
      <c r="B279" s="5"/>
      <c r="C279" s="3"/>
      <c r="D279" s="3"/>
      <c r="E279" s="3"/>
      <c r="F279" s="3"/>
      <c r="G279" s="3"/>
      <c r="H279" s="189"/>
      <c r="I279" s="3"/>
      <c r="J279" s="3"/>
      <c r="K279" s="3"/>
    </row>
    <row r="280" spans="1:11" x14ac:dyDescent="0.2">
      <c r="A280" s="27"/>
      <c r="B280" s="5"/>
      <c r="C280" s="3"/>
      <c r="D280" s="3"/>
      <c r="E280" s="3"/>
      <c r="F280" s="3"/>
      <c r="G280" s="3"/>
      <c r="H280" s="189"/>
      <c r="I280" s="3"/>
      <c r="J280" s="3"/>
      <c r="K280" s="3"/>
    </row>
    <row r="281" spans="1:11" x14ac:dyDescent="0.2">
      <c r="A281" s="27"/>
      <c r="B281" s="5"/>
      <c r="C281" s="3"/>
      <c r="D281" s="3"/>
      <c r="E281" s="3"/>
      <c r="F281" s="3"/>
      <c r="G281" s="3"/>
      <c r="H281" s="189"/>
      <c r="I281" s="3"/>
      <c r="J281" s="3"/>
      <c r="K281" s="3"/>
    </row>
    <row r="282" spans="1:11" x14ac:dyDescent="0.2">
      <c r="A282" s="27"/>
      <c r="B282" s="5"/>
      <c r="C282" s="3"/>
      <c r="D282" s="3"/>
      <c r="E282" s="3"/>
      <c r="F282" s="3"/>
      <c r="G282" s="3"/>
      <c r="H282" s="189"/>
      <c r="I282" s="3"/>
      <c r="J282" s="3"/>
      <c r="K282" s="3"/>
    </row>
    <row r="283" spans="1:11" x14ac:dyDescent="0.2">
      <c r="A283" s="27"/>
      <c r="B283" s="5"/>
      <c r="C283" s="3"/>
      <c r="D283" s="3"/>
      <c r="E283" s="3"/>
      <c r="F283" s="3"/>
      <c r="G283" s="3"/>
      <c r="H283" s="189"/>
      <c r="I283" s="3"/>
      <c r="J283" s="3"/>
      <c r="K283" s="3"/>
    </row>
    <row r="284" spans="1:11" x14ac:dyDescent="0.2">
      <c r="A284" s="27"/>
      <c r="B284" s="5"/>
      <c r="C284" s="3"/>
      <c r="D284" s="3"/>
      <c r="E284" s="3"/>
      <c r="F284" s="3"/>
      <c r="G284" s="3"/>
      <c r="H284" s="189"/>
      <c r="I284" s="3"/>
      <c r="J284" s="3"/>
      <c r="K284" s="3"/>
    </row>
    <row r="285" spans="1:11" x14ac:dyDescent="0.2">
      <c r="A285" s="27"/>
      <c r="B285" s="5"/>
      <c r="C285" s="3"/>
      <c r="D285" s="3"/>
      <c r="E285" s="3"/>
      <c r="F285" s="3"/>
      <c r="G285" s="3"/>
      <c r="H285" s="189"/>
      <c r="I285" s="3"/>
      <c r="J285" s="3"/>
      <c r="K285" s="3"/>
    </row>
    <row r="286" spans="1:11" x14ac:dyDescent="0.2">
      <c r="A286" s="27"/>
      <c r="B286" s="5"/>
      <c r="C286" s="3"/>
      <c r="D286" s="3"/>
      <c r="E286" s="3"/>
      <c r="F286" s="3"/>
      <c r="G286" s="3"/>
      <c r="H286" s="189"/>
      <c r="I286" s="3"/>
      <c r="J286" s="3"/>
      <c r="K286" s="3"/>
    </row>
    <row r="287" spans="1:11" x14ac:dyDescent="0.2">
      <c r="A287" s="27"/>
      <c r="B287" s="5"/>
      <c r="C287" s="3"/>
      <c r="D287" s="3"/>
      <c r="E287" s="3"/>
      <c r="F287" s="3"/>
      <c r="G287" s="3"/>
      <c r="H287" s="189"/>
      <c r="I287" s="3"/>
      <c r="J287" s="3"/>
      <c r="K287" s="3"/>
    </row>
    <row r="288" spans="1:11" x14ac:dyDescent="0.2">
      <c r="A288" s="27"/>
      <c r="B288" s="5"/>
      <c r="C288" s="3"/>
      <c r="D288" s="3"/>
      <c r="E288" s="3"/>
      <c r="F288" s="3"/>
      <c r="G288" s="3"/>
      <c r="H288" s="189"/>
      <c r="I288" s="3"/>
      <c r="J288" s="3"/>
      <c r="K288" s="3"/>
    </row>
    <row r="289" spans="1:11" x14ac:dyDescent="0.2">
      <c r="A289" s="27"/>
      <c r="B289" s="5"/>
      <c r="C289" s="3"/>
      <c r="D289" s="3"/>
      <c r="E289" s="3"/>
      <c r="F289" s="3"/>
      <c r="G289" s="3"/>
      <c r="H289" s="189"/>
      <c r="I289" s="3"/>
      <c r="J289" s="3"/>
      <c r="K289" s="3"/>
    </row>
    <row r="290" spans="1:11" x14ac:dyDescent="0.2">
      <c r="A290" s="27"/>
      <c r="B290" s="5"/>
      <c r="C290" s="3"/>
      <c r="D290" s="3"/>
      <c r="E290" s="3"/>
      <c r="F290" s="3"/>
      <c r="G290" s="3"/>
      <c r="H290" s="189"/>
      <c r="I290" s="3"/>
      <c r="J290" s="3"/>
      <c r="K290" s="3"/>
    </row>
    <row r="291" spans="1:11" x14ac:dyDescent="0.2">
      <c r="A291" s="27"/>
      <c r="B291" s="5"/>
      <c r="C291" s="3"/>
      <c r="D291" s="3"/>
      <c r="E291" s="3"/>
      <c r="F291" s="3"/>
      <c r="G291" s="3"/>
      <c r="H291" s="189"/>
      <c r="I291" s="3"/>
      <c r="J291" s="3"/>
      <c r="K291" s="3"/>
    </row>
    <row r="292" spans="1:11" x14ac:dyDescent="0.2">
      <c r="A292" s="27"/>
      <c r="B292" s="5"/>
      <c r="C292" s="3"/>
      <c r="D292" s="3"/>
      <c r="E292" s="3"/>
      <c r="F292" s="3"/>
      <c r="G292" s="3"/>
      <c r="H292" s="189"/>
      <c r="I292" s="3"/>
      <c r="J292" s="3"/>
      <c r="K292" s="3"/>
    </row>
    <row r="293" spans="1:11" x14ac:dyDescent="0.2">
      <c r="A293" s="27"/>
      <c r="B293" s="5"/>
      <c r="C293" s="3"/>
      <c r="D293" s="3"/>
      <c r="E293" s="3"/>
      <c r="F293" s="3"/>
      <c r="G293" s="3"/>
      <c r="H293" s="189"/>
      <c r="I293" s="3"/>
      <c r="J293" s="3"/>
      <c r="K293" s="3"/>
    </row>
    <row r="294" spans="1:11" x14ac:dyDescent="0.2">
      <c r="A294" s="27"/>
      <c r="B294" s="5"/>
      <c r="C294" s="3"/>
      <c r="D294" s="3"/>
      <c r="E294" s="3"/>
      <c r="F294" s="3"/>
      <c r="G294" s="3"/>
      <c r="H294" s="189"/>
      <c r="I294" s="3"/>
      <c r="J294" s="3"/>
      <c r="K294" s="3"/>
    </row>
    <row r="295" spans="1:11" x14ac:dyDescent="0.2">
      <c r="A295" s="27"/>
      <c r="B295" s="5"/>
      <c r="C295" s="3"/>
      <c r="D295" s="3"/>
      <c r="E295" s="3"/>
      <c r="F295" s="3"/>
      <c r="G295" s="3"/>
      <c r="H295" s="189"/>
      <c r="I295" s="3"/>
      <c r="J295" s="3"/>
      <c r="K295" s="3"/>
    </row>
    <row r="296" spans="1:11" x14ac:dyDescent="0.2">
      <c r="A296" s="27"/>
      <c r="B296" s="5"/>
      <c r="C296" s="3"/>
      <c r="D296" s="3"/>
      <c r="E296" s="3"/>
      <c r="F296" s="3"/>
      <c r="G296" s="3"/>
      <c r="H296" s="189"/>
      <c r="I296" s="3"/>
      <c r="J296" s="3"/>
      <c r="K296" s="3"/>
    </row>
    <row r="297" spans="1:11" x14ac:dyDescent="0.2">
      <c r="A297" s="27"/>
      <c r="B297" s="5"/>
      <c r="C297" s="3"/>
      <c r="D297" s="3"/>
      <c r="E297" s="3"/>
      <c r="F297" s="3"/>
      <c r="G297" s="3"/>
      <c r="H297" s="189"/>
      <c r="I297" s="3"/>
      <c r="J297" s="3"/>
      <c r="K297" s="3"/>
    </row>
    <row r="298" spans="1:11" x14ac:dyDescent="0.2">
      <c r="A298" s="27"/>
      <c r="B298" s="5"/>
      <c r="C298" s="3"/>
      <c r="D298" s="3"/>
      <c r="E298" s="3"/>
      <c r="F298" s="3"/>
      <c r="G298" s="3"/>
      <c r="H298" s="189"/>
      <c r="I298" s="3"/>
      <c r="J298" s="3"/>
      <c r="K298" s="3"/>
    </row>
    <row r="299" spans="1:11" x14ac:dyDescent="0.2">
      <c r="A299" s="27"/>
      <c r="B299" s="5"/>
      <c r="C299" s="3"/>
      <c r="D299" s="3"/>
      <c r="E299" s="3"/>
      <c r="F299" s="3"/>
      <c r="G299" s="3"/>
      <c r="H299" s="189"/>
      <c r="I299" s="3"/>
      <c r="J299" s="3"/>
      <c r="K299" s="3"/>
    </row>
    <row r="300" spans="1:11" x14ac:dyDescent="0.2">
      <c r="A300" s="27"/>
      <c r="B300" s="5"/>
      <c r="C300" s="3"/>
      <c r="D300" s="3"/>
      <c r="E300" s="3"/>
      <c r="F300" s="3"/>
      <c r="G300" s="3"/>
      <c r="H300" s="189"/>
      <c r="I300" s="3"/>
      <c r="J300" s="3"/>
      <c r="K300" s="3"/>
    </row>
    <row r="301" spans="1:11" x14ac:dyDescent="0.2">
      <c r="A301" s="27"/>
      <c r="B301" s="5"/>
      <c r="C301" s="3"/>
      <c r="D301" s="3"/>
      <c r="E301" s="3"/>
      <c r="F301" s="3"/>
      <c r="G301" s="3"/>
      <c r="H301" s="189"/>
      <c r="I301" s="3"/>
      <c r="J301" s="3"/>
      <c r="K301" s="3"/>
    </row>
    <row r="302" spans="1:11" x14ac:dyDescent="0.2">
      <c r="A302" s="27"/>
      <c r="B302" s="5"/>
      <c r="C302" s="3"/>
      <c r="D302" s="3"/>
      <c r="E302" s="3"/>
      <c r="F302" s="3"/>
      <c r="G302" s="3"/>
      <c r="H302" s="189"/>
      <c r="I302" s="3"/>
      <c r="J302" s="3"/>
      <c r="K302" s="3"/>
    </row>
    <row r="303" spans="1:11" x14ac:dyDescent="0.2">
      <c r="A303" s="27"/>
      <c r="B303" s="5"/>
      <c r="C303" s="3"/>
      <c r="D303" s="3"/>
      <c r="E303" s="3"/>
      <c r="F303" s="3"/>
      <c r="G303" s="3"/>
      <c r="H303" s="189"/>
      <c r="I303" s="3"/>
      <c r="J303" s="3"/>
      <c r="K303" s="3"/>
    </row>
    <row r="304" spans="1:11" x14ac:dyDescent="0.2">
      <c r="A304" s="27"/>
      <c r="B304" s="5"/>
      <c r="C304" s="3"/>
      <c r="D304" s="3"/>
      <c r="E304" s="3"/>
      <c r="F304" s="3"/>
      <c r="G304" s="3"/>
      <c r="H304" s="189"/>
      <c r="I304" s="3"/>
      <c r="J304" s="3"/>
      <c r="K304" s="3"/>
    </row>
    <row r="305" spans="1:11" x14ac:dyDescent="0.2">
      <c r="A305" s="27"/>
      <c r="B305" s="5"/>
      <c r="C305" s="3"/>
      <c r="D305" s="3"/>
      <c r="E305" s="3"/>
      <c r="F305" s="3"/>
      <c r="G305" s="3"/>
      <c r="H305" s="189"/>
      <c r="I305" s="3"/>
      <c r="J305" s="3"/>
      <c r="K305" s="3"/>
    </row>
    <row r="306" spans="1:11" x14ac:dyDescent="0.2">
      <c r="A306" s="27"/>
      <c r="B306" s="5"/>
      <c r="C306" s="3"/>
      <c r="D306" s="3"/>
      <c r="E306" s="3"/>
      <c r="F306" s="3"/>
      <c r="G306" s="3"/>
      <c r="H306" s="189"/>
      <c r="I306" s="3"/>
      <c r="J306" s="3"/>
      <c r="K306" s="3"/>
    </row>
    <row r="307" spans="1:11" x14ac:dyDescent="0.2">
      <c r="A307" s="27"/>
      <c r="B307" s="5"/>
      <c r="C307" s="3"/>
      <c r="D307" s="3"/>
      <c r="E307" s="3"/>
      <c r="F307" s="3"/>
      <c r="G307" s="3"/>
      <c r="H307" s="189"/>
      <c r="I307" s="3"/>
      <c r="J307" s="3"/>
      <c r="K307" s="3"/>
    </row>
    <row r="308" spans="1:11" x14ac:dyDescent="0.2">
      <c r="A308" s="27"/>
      <c r="B308" s="5"/>
      <c r="C308" s="3"/>
      <c r="D308" s="3"/>
      <c r="E308" s="3"/>
      <c r="F308" s="3"/>
      <c r="G308" s="3"/>
      <c r="H308" s="189"/>
      <c r="I308" s="3"/>
      <c r="J308" s="3"/>
      <c r="K308" s="3"/>
    </row>
    <row r="309" spans="1:11" x14ac:dyDescent="0.2">
      <c r="A309" s="27"/>
      <c r="B309" s="5"/>
      <c r="C309" s="3"/>
      <c r="D309" s="3"/>
      <c r="E309" s="3"/>
      <c r="F309" s="3"/>
      <c r="G309" s="3"/>
      <c r="H309" s="189"/>
      <c r="I309" s="3"/>
      <c r="J309" s="3"/>
      <c r="K309" s="3"/>
    </row>
    <row r="310" spans="1:11" x14ac:dyDescent="0.2">
      <c r="A310" s="27"/>
      <c r="B310" s="5"/>
      <c r="C310" s="3"/>
      <c r="D310" s="3"/>
      <c r="E310" s="3"/>
      <c r="F310" s="3"/>
      <c r="G310" s="3"/>
      <c r="H310" s="189"/>
      <c r="I310" s="3"/>
      <c r="J310" s="3"/>
      <c r="K310" s="3"/>
    </row>
    <row r="311" spans="1:11" x14ac:dyDescent="0.2">
      <c r="A311" s="27"/>
      <c r="B311" s="5"/>
      <c r="C311" s="3"/>
      <c r="D311" s="3"/>
      <c r="E311" s="3"/>
      <c r="F311" s="3"/>
      <c r="G311" s="3"/>
      <c r="H311" s="189"/>
      <c r="I311" s="3"/>
      <c r="J311" s="3"/>
      <c r="K311" s="3"/>
    </row>
    <row r="312" spans="1:11" x14ac:dyDescent="0.2">
      <c r="A312" s="27"/>
      <c r="B312" s="5"/>
      <c r="C312" s="3"/>
      <c r="D312" s="3"/>
      <c r="E312" s="3"/>
      <c r="F312" s="3"/>
      <c r="G312" s="3"/>
      <c r="H312" s="189"/>
      <c r="I312" s="3"/>
      <c r="J312" s="3"/>
      <c r="K312" s="3"/>
    </row>
    <row r="313" spans="1:11" x14ac:dyDescent="0.2">
      <c r="A313" s="27"/>
      <c r="B313" s="5"/>
      <c r="C313" s="3"/>
      <c r="D313" s="3"/>
      <c r="E313" s="3"/>
      <c r="F313" s="3"/>
      <c r="G313" s="3"/>
      <c r="H313" s="189"/>
      <c r="I313" s="3"/>
      <c r="J313" s="3"/>
      <c r="K313" s="3"/>
    </row>
    <row r="314" spans="1:11" x14ac:dyDescent="0.2">
      <c r="A314" s="27"/>
      <c r="B314" s="5"/>
      <c r="C314" s="3"/>
      <c r="D314" s="3"/>
      <c r="E314" s="3"/>
      <c r="F314" s="3"/>
      <c r="G314" s="3"/>
      <c r="H314" s="189"/>
      <c r="I314" s="3"/>
      <c r="J314" s="3"/>
      <c r="K314" s="3"/>
    </row>
    <row r="315" spans="1:11" x14ac:dyDescent="0.2">
      <c r="A315" s="27"/>
      <c r="B315" s="5"/>
      <c r="C315" s="3"/>
      <c r="D315" s="3"/>
      <c r="E315" s="3"/>
      <c r="F315" s="3"/>
      <c r="G315" s="3"/>
      <c r="H315" s="189"/>
      <c r="I315" s="3"/>
      <c r="J315" s="3"/>
      <c r="K315" s="3"/>
    </row>
    <row r="316" spans="1:11" x14ac:dyDescent="0.2">
      <c r="A316" s="27"/>
      <c r="B316" s="5"/>
      <c r="C316" s="3"/>
      <c r="D316" s="3"/>
      <c r="E316" s="3"/>
      <c r="F316" s="3"/>
      <c r="G316" s="3"/>
      <c r="H316" s="189"/>
      <c r="I316" s="3"/>
      <c r="J316" s="3"/>
      <c r="K316" s="3"/>
    </row>
    <row r="317" spans="1:11" x14ac:dyDescent="0.2">
      <c r="A317" s="27"/>
      <c r="B317" s="5"/>
      <c r="C317" s="3"/>
      <c r="D317" s="3"/>
      <c r="E317" s="3"/>
      <c r="F317" s="3"/>
      <c r="G317" s="3"/>
      <c r="H317" s="189"/>
      <c r="I317" s="3"/>
      <c r="J317" s="3"/>
      <c r="K317" s="3"/>
    </row>
    <row r="318" spans="1:11" x14ac:dyDescent="0.2">
      <c r="A318" s="27"/>
      <c r="B318" s="5"/>
      <c r="C318" s="3"/>
      <c r="D318" s="3"/>
      <c r="E318" s="3"/>
      <c r="F318" s="3"/>
      <c r="G318" s="3"/>
      <c r="H318" s="189"/>
      <c r="I318" s="3"/>
      <c r="J318" s="3"/>
      <c r="K318" s="3"/>
    </row>
    <row r="319" spans="1:11" x14ac:dyDescent="0.2">
      <c r="A319" s="27"/>
      <c r="B319" s="5"/>
      <c r="C319" s="3"/>
      <c r="D319" s="3"/>
      <c r="E319" s="3"/>
      <c r="F319" s="3"/>
      <c r="G319" s="3"/>
      <c r="H319" s="189"/>
      <c r="I319" s="3"/>
      <c r="J319" s="3"/>
      <c r="K319" s="3"/>
    </row>
    <row r="320" spans="1:11" x14ac:dyDescent="0.2">
      <c r="A320" s="27"/>
      <c r="B320" s="5"/>
      <c r="C320" s="3"/>
      <c r="D320" s="3"/>
      <c r="E320" s="3"/>
      <c r="F320" s="3"/>
      <c r="G320" s="3"/>
      <c r="H320" s="189"/>
      <c r="I320" s="3"/>
      <c r="J320" s="3"/>
      <c r="K320" s="3"/>
    </row>
    <row r="321" spans="1:11" x14ac:dyDescent="0.2">
      <c r="A321" s="27"/>
      <c r="B321" s="5"/>
      <c r="C321" s="3"/>
      <c r="D321" s="3"/>
      <c r="E321" s="3"/>
      <c r="F321" s="3"/>
      <c r="G321" s="3"/>
      <c r="H321" s="189"/>
      <c r="I321" s="3"/>
      <c r="J321" s="3"/>
      <c r="K321" s="3"/>
    </row>
    <row r="322" spans="1:11" x14ac:dyDescent="0.2">
      <c r="A322" s="27"/>
      <c r="B322" s="5"/>
      <c r="C322" s="3"/>
      <c r="D322" s="3"/>
      <c r="E322" s="3"/>
      <c r="F322" s="3"/>
      <c r="G322" s="3"/>
      <c r="H322" s="189"/>
      <c r="I322" s="3"/>
      <c r="J322" s="3"/>
      <c r="K322" s="3"/>
    </row>
    <row r="323" spans="1:11" x14ac:dyDescent="0.2">
      <c r="A323" s="27"/>
      <c r="B323" s="5"/>
      <c r="C323" s="3"/>
      <c r="D323" s="3"/>
      <c r="E323" s="3"/>
      <c r="F323" s="3"/>
      <c r="G323" s="3"/>
      <c r="H323" s="189"/>
      <c r="I323" s="3"/>
      <c r="J323" s="3"/>
      <c r="K323" s="3"/>
    </row>
    <row r="324" spans="1:11" x14ac:dyDescent="0.2">
      <c r="A324" s="27"/>
      <c r="B324" s="5"/>
      <c r="C324" s="3"/>
      <c r="D324" s="3"/>
      <c r="E324" s="3"/>
      <c r="F324" s="3"/>
      <c r="G324" s="3"/>
      <c r="H324" s="189"/>
      <c r="I324" s="3"/>
      <c r="J324" s="3"/>
      <c r="K324" s="3"/>
    </row>
    <row r="325" spans="1:11" x14ac:dyDescent="0.2">
      <c r="A325" s="27"/>
      <c r="B325" s="5"/>
      <c r="C325" s="3"/>
      <c r="D325" s="3"/>
      <c r="E325" s="3"/>
      <c r="F325" s="3"/>
      <c r="G325" s="3"/>
      <c r="H325" s="189"/>
      <c r="I325" s="3"/>
      <c r="J325" s="3"/>
      <c r="K325" s="3"/>
    </row>
    <row r="326" spans="1:11" x14ac:dyDescent="0.2">
      <c r="A326" s="27"/>
      <c r="B326" s="5"/>
      <c r="C326" s="3"/>
      <c r="D326" s="3"/>
      <c r="E326" s="3"/>
      <c r="F326" s="3"/>
      <c r="G326" s="3"/>
      <c r="H326" s="189"/>
      <c r="I326" s="3"/>
      <c r="J326" s="3"/>
      <c r="K326" s="3"/>
    </row>
    <row r="327" spans="1:11" x14ac:dyDescent="0.2">
      <c r="A327" s="27"/>
      <c r="B327" s="5"/>
      <c r="C327" s="3"/>
      <c r="D327" s="3"/>
      <c r="E327" s="3"/>
      <c r="F327" s="3"/>
      <c r="G327" s="3"/>
      <c r="H327" s="189"/>
      <c r="I327" s="3"/>
      <c r="J327" s="3"/>
      <c r="K327" s="3"/>
    </row>
    <row r="328" spans="1:11" x14ac:dyDescent="0.2">
      <c r="A328" s="27"/>
      <c r="B328" s="5"/>
      <c r="C328" s="3"/>
      <c r="D328" s="3"/>
      <c r="E328" s="3"/>
      <c r="F328" s="3"/>
      <c r="G328" s="3"/>
      <c r="H328" s="189"/>
      <c r="I328" s="3"/>
      <c r="J328" s="3"/>
      <c r="K328" s="3"/>
    </row>
    <row r="329" spans="1:11" x14ac:dyDescent="0.2">
      <c r="A329" s="27"/>
      <c r="B329" s="5"/>
      <c r="C329" s="3"/>
      <c r="D329" s="3"/>
      <c r="E329" s="3"/>
      <c r="F329" s="3"/>
      <c r="G329" s="3"/>
      <c r="H329" s="189"/>
      <c r="I329" s="3"/>
      <c r="J329" s="3"/>
      <c r="K329" s="3"/>
    </row>
  </sheetData>
  <sheetProtection selectLockedCells="1" selectUnlockedCells="1"/>
  <mergeCells count="26">
    <mergeCell ref="A1:K1"/>
    <mergeCell ref="A64:A69"/>
    <mergeCell ref="A103:A106"/>
    <mergeCell ref="A101:A102"/>
    <mergeCell ref="B101:B102"/>
    <mergeCell ref="C101:C102"/>
    <mergeCell ref="D101:D102"/>
    <mergeCell ref="E101:E102"/>
    <mergeCell ref="F101:F102"/>
    <mergeCell ref="A44:K44"/>
    <mergeCell ref="A76:K76"/>
    <mergeCell ref="F140:F141"/>
    <mergeCell ref="I140:I141"/>
    <mergeCell ref="J140:J141"/>
    <mergeCell ref="K140:K141"/>
    <mergeCell ref="I101:I102"/>
    <mergeCell ref="J101:J102"/>
    <mergeCell ref="K101:K102"/>
    <mergeCell ref="G101:G102"/>
    <mergeCell ref="G140:G141"/>
    <mergeCell ref="A115:K115"/>
    <mergeCell ref="A140:A141"/>
    <mergeCell ref="B140:B141"/>
    <mergeCell ref="C140:C141"/>
    <mergeCell ref="D140:D141"/>
    <mergeCell ref="E140:E14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4"/>
  <sheetViews>
    <sheetView topLeftCell="A70" workbookViewId="0">
      <selection activeCell="F80" sqref="F80"/>
    </sheetView>
  </sheetViews>
  <sheetFormatPr defaultRowHeight="12.75" x14ac:dyDescent="0.2"/>
  <cols>
    <col min="1" max="1" width="4.5703125" customWidth="1"/>
  </cols>
  <sheetData>
    <row r="1" spans="2:21" x14ac:dyDescent="0.2">
      <c r="B1" s="3" t="s">
        <v>102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x14ac:dyDescent="0.2">
      <c r="B3" s="3" t="s">
        <v>103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x14ac:dyDescent="0.2">
      <c r="B5" s="3" t="s">
        <v>104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x14ac:dyDescent="0.2">
      <c r="B6" s="178" t="s">
        <v>197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x14ac:dyDescent="0.2">
      <c r="B7" s="178" t="s">
        <v>198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x14ac:dyDescent="0.2">
      <c r="B8" s="3" t="s">
        <v>105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x14ac:dyDescent="0.2">
      <c r="B9" s="178" t="s">
        <v>199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x14ac:dyDescent="0.2">
      <c r="B10" s="178" t="s">
        <v>200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x14ac:dyDescent="0.2">
      <c r="B11" s="3" t="s">
        <v>106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x14ac:dyDescent="0.2">
      <c r="B13" s="178" t="s">
        <v>201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1" x14ac:dyDescent="0.2">
      <c r="B14" s="179" t="s">
        <v>203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x14ac:dyDescent="0.2">
      <c r="B15" s="179" t="s">
        <v>204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</row>
    <row r="16" spans="2:21" x14ac:dyDescent="0.2">
      <c r="B16" s="3" t="s">
        <v>107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x14ac:dyDescent="0.2">
      <c r="B17" s="3" t="s">
        <v>108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x14ac:dyDescent="0.2">
      <c r="B18" s="3" t="s">
        <v>109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x14ac:dyDescent="0.2">
      <c r="B19" s="3" t="s">
        <v>110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x14ac:dyDescent="0.2">
      <c r="B20" s="3" t="s">
        <v>111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x14ac:dyDescent="0.2">
      <c r="B21" s="178" t="s">
        <v>202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x14ac:dyDescent="0.2">
      <c r="B22" s="179" t="s">
        <v>205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x14ac:dyDescent="0.2">
      <c r="B23" s="3" t="s">
        <v>133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x14ac:dyDescent="0.2">
      <c r="B24" s="179" t="s">
        <v>207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x14ac:dyDescent="0.2">
      <c r="B25" s="179" t="s">
        <v>208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x14ac:dyDescent="0.2">
      <c r="B26" s="179" t="s">
        <v>226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x14ac:dyDescent="0.2">
      <c r="B27" s="179" t="s">
        <v>206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</row>
    <row r="28" spans="2:21" x14ac:dyDescent="0.2">
      <c r="B28" s="179" t="s">
        <v>209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</row>
    <row r="29" spans="2:21" x14ac:dyDescent="0.2">
      <c r="B29" s="3" t="s">
        <v>112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x14ac:dyDescent="0.2">
      <c r="B30" s="3" t="s">
        <v>134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x14ac:dyDescent="0.2">
      <c r="B31" s="3" t="s">
        <v>135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x14ac:dyDescent="0.2">
      <c r="B32" s="179" t="s">
        <v>210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x14ac:dyDescent="0.2">
      <c r="B33" s="179" t="s">
        <v>211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x14ac:dyDescent="0.2">
      <c r="B34" s="179" t="s">
        <v>227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x14ac:dyDescent="0.2">
      <c r="B35" s="179" t="s">
        <v>212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x14ac:dyDescent="0.2">
      <c r="B36" s="179" t="s">
        <v>213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x14ac:dyDescent="0.2">
      <c r="B37" s="179" t="s">
        <v>214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x14ac:dyDescent="0.2">
      <c r="B38" s="179" t="s">
        <v>228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x14ac:dyDescent="0.2">
      <c r="B39" s="179" t="s">
        <v>215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x14ac:dyDescent="0.2">
      <c r="B40" s="187" t="s">
        <v>262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x14ac:dyDescent="0.2">
      <c r="B41" s="179" t="s">
        <v>229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x14ac:dyDescent="0.2">
      <c r="B42" s="3" t="s">
        <v>113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x14ac:dyDescent="0.2">
      <c r="B43" s="179" t="s">
        <v>216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x14ac:dyDescent="0.2">
      <c r="B44" s="179" t="s">
        <v>217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21" x14ac:dyDescent="0.2">
      <c r="B45" s="3" t="s">
        <v>136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x14ac:dyDescent="0.2">
      <c r="B46" s="179" t="s">
        <v>218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 x14ac:dyDescent="0.2">
      <c r="B47" s="179" t="s">
        <v>219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x14ac:dyDescent="0.2">
      <c r="B48" s="179" t="s">
        <v>220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x14ac:dyDescent="0.2">
      <c r="B49" s="179" t="s">
        <v>221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 x14ac:dyDescent="0.2">
      <c r="B50" s="179" t="s">
        <v>222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</row>
    <row r="51" spans="2:21" x14ac:dyDescent="0.2">
      <c r="B51" s="179" t="s">
        <v>223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</row>
    <row r="52" spans="2:21" x14ac:dyDescent="0.2">
      <c r="B52" s="179" t="s">
        <v>224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</row>
    <row r="53" spans="2:21" x14ac:dyDescent="0.2">
      <c r="B53" s="188" t="s">
        <v>274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</row>
    <row r="54" spans="2:21" x14ac:dyDescent="0.2">
      <c r="B54" s="179" t="s">
        <v>225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2:21" x14ac:dyDescent="0.2">
      <c r="B55" s="189" t="s">
        <v>279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</row>
    <row r="56" spans="2:21" x14ac:dyDescent="0.2">
      <c r="B56" s="189" t="s">
        <v>280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2:2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x14ac:dyDescent="0.2">
      <c r="B60" s="3" t="s">
        <v>114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x14ac:dyDescent="0.2">
      <c r="B63" s="3" t="s">
        <v>115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x14ac:dyDescent="0.2">
      <c r="B64" s="3" t="s">
        <v>116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x14ac:dyDescent="0.2">
      <c r="B65" s="179" t="s">
        <v>234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x14ac:dyDescent="0.2">
      <c r="B66" s="3" t="s">
        <v>137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x14ac:dyDescent="0.2">
      <c r="B67" s="3" t="s">
        <v>117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x14ac:dyDescent="0.2">
      <c r="B68" s="179" t="s">
        <v>235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x14ac:dyDescent="0.2">
      <c r="B69" s="3" t="s">
        <v>138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1" x14ac:dyDescent="0.2">
      <c r="B70" s="179" t="s">
        <v>230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x14ac:dyDescent="0.2">
      <c r="B71" s="179" t="s">
        <v>231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x14ac:dyDescent="0.2">
      <c r="B72" s="179" t="s">
        <v>232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x14ac:dyDescent="0.2">
      <c r="B73" s="179" t="s">
        <v>233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x14ac:dyDescent="0.2">
      <c r="B74" s="179" t="s">
        <v>236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</row>
    <row r="75" spans="2:21" x14ac:dyDescent="0.2">
      <c r="B75" s="180" t="s">
        <v>249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2:21" x14ac:dyDescent="0.2">
      <c r="B76" s="179" t="s">
        <v>118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</row>
    <row r="77" spans="2:21" x14ac:dyDescent="0.2">
      <c r="B77" s="179" t="s">
        <v>119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</row>
    <row r="78" spans="2:21" x14ac:dyDescent="0.2">
      <c r="B78" s="179" t="s">
        <v>237</v>
      </c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</row>
    <row r="79" spans="2:2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ht="12" customHeight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2:21" x14ac:dyDescent="0.2">
      <c r="B81" s="179" t="s">
        <v>238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2:21" x14ac:dyDescent="0.2">
      <c r="B82" s="179" t="s">
        <v>240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2:21" x14ac:dyDescent="0.2">
      <c r="B83" s="179" t="s">
        <v>239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2:21" x14ac:dyDescent="0.2">
      <c r="B84" s="3" t="s">
        <v>120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2:21" x14ac:dyDescent="0.2">
      <c r="B85" s="3" t="s">
        <v>121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2:21" x14ac:dyDescent="0.2">
      <c r="B86" s="179" t="s">
        <v>241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2:21" x14ac:dyDescent="0.2">
      <c r="B87" s="3" t="s">
        <v>122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x14ac:dyDescent="0.2">
      <c r="B88" s="3" t="s">
        <v>123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2:21" x14ac:dyDescent="0.2">
      <c r="B89" s="3" t="s">
        <v>124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2:21" x14ac:dyDescent="0.2">
      <c r="B90" s="3" t="s">
        <v>139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2:21" x14ac:dyDescent="0.2">
      <c r="B91" s="180" t="s">
        <v>250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2:21" x14ac:dyDescent="0.2">
      <c r="B92" s="3" t="s">
        <v>125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2:21" x14ac:dyDescent="0.2">
      <c r="B93" s="3" t="s">
        <v>126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2:21" x14ac:dyDescent="0.2">
      <c r="B94" s="3" t="s">
        <v>127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2:21" x14ac:dyDescent="0.2">
      <c r="B95" s="3" t="s">
        <v>140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2:21" x14ac:dyDescent="0.2">
      <c r="B96" s="3" t="s">
        <v>141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2:21" x14ac:dyDescent="0.2">
      <c r="B97" s="179" t="s">
        <v>242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2:21" x14ac:dyDescent="0.2">
      <c r="B98" s="179" t="s">
        <v>243</v>
      </c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</row>
    <row r="99" spans="2:21" x14ac:dyDescent="0.2">
      <c r="B99" s="3" t="s">
        <v>128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2:21" x14ac:dyDescent="0.2">
      <c r="B100" s="179" t="s">
        <v>244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2:21" x14ac:dyDescent="0.2">
      <c r="B101" s="3" t="s">
        <v>142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 x14ac:dyDescent="0.2">
      <c r="B102" s="3" t="s">
        <v>143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2:21" x14ac:dyDescent="0.2">
      <c r="B103" s="3" t="s">
        <v>129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x14ac:dyDescent="0.2">
      <c r="B104" s="179" t="s">
        <v>245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2:21" x14ac:dyDescent="0.2">
      <c r="B105" s="179" t="s">
        <v>246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 x14ac:dyDescent="0.2">
      <c r="B106" s="179" t="s">
        <v>247</v>
      </c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</row>
    <row r="107" spans="2:21" x14ac:dyDescent="0.2">
      <c r="B107" s="188" t="s">
        <v>268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2:21" x14ac:dyDescent="0.2">
      <c r="B108" s="188" t="s">
        <v>270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2:21" x14ac:dyDescent="0.2">
      <c r="B109" s="188" t="s">
        <v>269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2:21" x14ac:dyDescent="0.2">
      <c r="B110" s="188" t="s">
        <v>272</v>
      </c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</row>
    <row r="111" spans="2:21" x14ac:dyDescent="0.2">
      <c r="B111" s="188" t="s">
        <v>273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</row>
    <row r="112" spans="2:21" x14ac:dyDescent="0.2">
      <c r="B112" s="188" t="s">
        <v>271</v>
      </c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</row>
    <row r="113" spans="2:21" x14ac:dyDescent="0.2"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</row>
    <row r="114" spans="2:21" x14ac:dyDescent="0.2"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</row>
    <row r="115" spans="2:21" x14ac:dyDescent="0.2"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</row>
    <row r="116" spans="2:21" x14ac:dyDescent="0.2"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</row>
    <row r="117" spans="2:21" x14ac:dyDescent="0.2"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</row>
    <row r="118" spans="2:21" x14ac:dyDescent="0.2"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</row>
    <row r="119" spans="2:21" x14ac:dyDescent="0.2"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</row>
    <row r="120" spans="2:2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2:21" x14ac:dyDescent="0.2">
      <c r="B121" s="3" t="s">
        <v>155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2:2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2:21" x14ac:dyDescent="0.2">
      <c r="B123" s="249" t="s">
        <v>144</v>
      </c>
      <c r="C123" s="249"/>
      <c r="D123" s="249" t="s">
        <v>145</v>
      </c>
      <c r="E123" s="249"/>
      <c r="F123" s="249" t="s">
        <v>146</v>
      </c>
      <c r="G123" s="249" t="s">
        <v>147</v>
      </c>
      <c r="H123" s="249"/>
      <c r="I123" s="249" t="s">
        <v>148</v>
      </c>
      <c r="J123" s="249"/>
      <c r="K123" s="248" t="s">
        <v>149</v>
      </c>
      <c r="L123" s="248"/>
      <c r="M123" s="248" t="s">
        <v>150</v>
      </c>
      <c r="N123" s="248"/>
      <c r="O123" s="248" t="s">
        <v>248</v>
      </c>
      <c r="P123" s="248"/>
      <c r="Q123" s="3"/>
      <c r="R123" s="3"/>
      <c r="S123" s="3"/>
      <c r="T123" s="3"/>
      <c r="U123" s="3"/>
    </row>
    <row r="124" spans="2:21" ht="22.5" customHeight="1" x14ac:dyDescent="0.2">
      <c r="B124" s="249"/>
      <c r="C124" s="249"/>
      <c r="D124" s="249"/>
      <c r="E124" s="249"/>
      <c r="F124" s="249"/>
      <c r="G124" s="249"/>
      <c r="H124" s="249"/>
      <c r="I124" s="249"/>
      <c r="J124" s="249"/>
      <c r="K124" s="248"/>
      <c r="L124" s="248"/>
      <c r="M124" s="248"/>
      <c r="N124" s="248"/>
      <c r="O124" s="248"/>
      <c r="P124" s="248"/>
      <c r="Q124" s="3"/>
      <c r="R124" s="3"/>
      <c r="S124" s="3"/>
      <c r="T124" s="3"/>
      <c r="U124" s="3"/>
    </row>
    <row r="125" spans="2:21" ht="26.25" customHeight="1" x14ac:dyDescent="0.2">
      <c r="B125" s="248" t="s">
        <v>151</v>
      </c>
      <c r="C125" s="248"/>
      <c r="D125" s="248" t="s">
        <v>152</v>
      </c>
      <c r="E125" s="248"/>
      <c r="F125" s="248" t="s">
        <v>153</v>
      </c>
      <c r="G125" s="248">
        <v>238</v>
      </c>
      <c r="H125" s="248"/>
      <c r="I125" s="248" t="s">
        <v>154</v>
      </c>
      <c r="J125" s="248"/>
      <c r="K125" s="248">
        <v>230</v>
      </c>
      <c r="L125" s="248"/>
      <c r="M125" s="248">
        <v>230</v>
      </c>
      <c r="N125" s="248"/>
      <c r="O125" s="248">
        <v>230</v>
      </c>
      <c r="P125" s="248"/>
      <c r="Q125" s="3"/>
      <c r="R125" s="3"/>
      <c r="S125" s="3"/>
      <c r="T125" s="3"/>
      <c r="U125" s="3"/>
    </row>
    <row r="126" spans="2:21" ht="51.75" customHeight="1" x14ac:dyDescent="0.2"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3"/>
      <c r="R126" s="3"/>
      <c r="S126" s="3"/>
      <c r="T126" s="3"/>
      <c r="U126" s="3"/>
    </row>
    <row r="127" spans="2:21" ht="51.75" customHeight="1" x14ac:dyDescent="0.2"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80"/>
      <c r="R127" s="180"/>
      <c r="S127" s="180"/>
      <c r="T127" s="180"/>
      <c r="U127" s="180"/>
    </row>
    <row r="128" spans="2:21" ht="51.75" customHeight="1" x14ac:dyDescent="0.2"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80"/>
      <c r="R128" s="180"/>
      <c r="S128" s="180"/>
      <c r="T128" s="180"/>
      <c r="U128" s="180"/>
    </row>
    <row r="129" spans="2:21" x14ac:dyDescent="0.2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"/>
      <c r="R129" s="3"/>
      <c r="S129" s="3"/>
      <c r="T129" s="3"/>
      <c r="U129" s="3"/>
    </row>
    <row r="130" spans="2:2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3"/>
      <c r="R130" s="3"/>
      <c r="S130" s="3"/>
      <c r="T130" s="3"/>
      <c r="U130" s="3"/>
    </row>
    <row r="131" spans="2:21" x14ac:dyDescent="0.2">
      <c r="B131" s="3" t="s">
        <v>156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2:2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2:21" ht="12.75" customHeight="1" x14ac:dyDescent="0.2">
      <c r="B133" s="249" t="s">
        <v>144</v>
      </c>
      <c r="C133" s="249"/>
      <c r="D133" s="249" t="s">
        <v>145</v>
      </c>
      <c r="E133" s="249"/>
      <c r="F133" s="249" t="s">
        <v>146</v>
      </c>
      <c r="G133" s="249" t="s">
        <v>147</v>
      </c>
      <c r="H133" s="249"/>
      <c r="I133" s="249" t="s">
        <v>148</v>
      </c>
      <c r="J133" s="249"/>
      <c r="K133" s="248" t="s">
        <v>149</v>
      </c>
      <c r="L133" s="248"/>
      <c r="M133" s="248" t="s">
        <v>150</v>
      </c>
      <c r="N133" s="248"/>
      <c r="O133" s="248" t="s">
        <v>248</v>
      </c>
      <c r="P133" s="248"/>
      <c r="Q133" s="3"/>
      <c r="R133" s="3"/>
      <c r="S133" s="3"/>
      <c r="T133" s="3"/>
      <c r="U133" s="3"/>
    </row>
    <row r="134" spans="2:21" ht="22.5" customHeight="1" x14ac:dyDescent="0.2">
      <c r="B134" s="249"/>
      <c r="C134" s="249"/>
      <c r="D134" s="249"/>
      <c r="E134" s="249"/>
      <c r="F134" s="249"/>
      <c r="G134" s="249"/>
      <c r="H134" s="249"/>
      <c r="I134" s="249"/>
      <c r="J134" s="249"/>
      <c r="K134" s="248"/>
      <c r="L134" s="248"/>
      <c r="M134" s="248"/>
      <c r="N134" s="248"/>
      <c r="O134" s="248"/>
      <c r="P134" s="248"/>
      <c r="Q134" s="3"/>
      <c r="R134" s="3"/>
      <c r="S134" s="3"/>
      <c r="T134" s="3"/>
      <c r="U134" s="3"/>
    </row>
    <row r="135" spans="2:21" x14ac:dyDescent="0.2">
      <c r="B135" s="248" t="s">
        <v>157</v>
      </c>
      <c r="C135" s="248"/>
      <c r="D135" s="248" t="s">
        <v>152</v>
      </c>
      <c r="E135" s="248"/>
      <c r="F135" s="248" t="s">
        <v>161</v>
      </c>
      <c r="G135" s="248">
        <v>15</v>
      </c>
      <c r="H135" s="248"/>
      <c r="I135" s="248" t="s">
        <v>154</v>
      </c>
      <c r="J135" s="248"/>
      <c r="K135" s="248">
        <v>15</v>
      </c>
      <c r="L135" s="248"/>
      <c r="M135" s="248">
        <v>15</v>
      </c>
      <c r="N135" s="248"/>
      <c r="O135" s="248">
        <v>15</v>
      </c>
      <c r="P135" s="248"/>
      <c r="Q135" s="3"/>
      <c r="R135" s="3"/>
      <c r="S135" s="3"/>
      <c r="T135" s="3"/>
      <c r="U135" s="3"/>
    </row>
    <row r="136" spans="2:21" ht="80.25" customHeight="1" x14ac:dyDescent="0.2"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3"/>
      <c r="R136" s="3"/>
      <c r="S136" s="3"/>
      <c r="T136" s="3"/>
      <c r="U136" s="3"/>
    </row>
    <row r="137" spans="2:21" ht="80.25" customHeight="1" x14ac:dyDescent="0.2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80"/>
      <c r="R137" s="180"/>
      <c r="S137" s="180"/>
      <c r="T137" s="180"/>
      <c r="U137" s="180"/>
    </row>
    <row r="138" spans="2:21" x14ac:dyDescent="0.2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3"/>
      <c r="R138" s="3"/>
      <c r="S138" s="3"/>
      <c r="T138" s="3"/>
      <c r="U138" s="3"/>
    </row>
    <row r="139" spans="2:21" x14ac:dyDescent="0.2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3"/>
      <c r="R139" s="3"/>
      <c r="S139" s="3"/>
      <c r="T139" s="3"/>
      <c r="U139" s="3"/>
    </row>
    <row r="140" spans="2:21" x14ac:dyDescent="0.2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180"/>
      <c r="R140" s="180"/>
      <c r="S140" s="180"/>
      <c r="T140" s="180"/>
      <c r="U140" s="180"/>
    </row>
    <row r="141" spans="2:21" x14ac:dyDescent="0.2">
      <c r="B141" s="180" t="s">
        <v>158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2:21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2:21" ht="12.75" customHeight="1" x14ac:dyDescent="0.2">
      <c r="B143" s="249" t="s">
        <v>144</v>
      </c>
      <c r="C143" s="249"/>
      <c r="D143" s="249" t="s">
        <v>145</v>
      </c>
      <c r="E143" s="249"/>
      <c r="F143" s="249" t="s">
        <v>146</v>
      </c>
      <c r="G143" s="249" t="s">
        <v>147</v>
      </c>
      <c r="H143" s="249"/>
      <c r="I143" s="249" t="s">
        <v>148</v>
      </c>
      <c r="J143" s="249"/>
      <c r="K143" s="248" t="s">
        <v>149</v>
      </c>
      <c r="L143" s="248"/>
      <c r="M143" s="248" t="s">
        <v>150</v>
      </c>
      <c r="N143" s="248"/>
      <c r="O143" s="248" t="s">
        <v>248</v>
      </c>
      <c r="P143" s="248"/>
      <c r="Q143" s="3"/>
      <c r="R143" s="3"/>
      <c r="S143" s="3"/>
      <c r="T143" s="3"/>
      <c r="U143" s="3"/>
    </row>
    <row r="144" spans="2:21" x14ac:dyDescent="0.2">
      <c r="B144" s="249"/>
      <c r="C144" s="249"/>
      <c r="D144" s="249"/>
      <c r="E144" s="249"/>
      <c r="F144" s="249"/>
      <c r="G144" s="249"/>
      <c r="H144" s="249"/>
      <c r="I144" s="249"/>
      <c r="J144" s="249"/>
      <c r="K144" s="248"/>
      <c r="L144" s="248"/>
      <c r="M144" s="248"/>
      <c r="N144" s="248"/>
      <c r="O144" s="248"/>
      <c r="P144" s="248"/>
      <c r="Q144" s="3"/>
      <c r="R144" s="3"/>
      <c r="S144" s="3"/>
      <c r="T144" s="3"/>
      <c r="U144" s="3"/>
    </row>
    <row r="145" spans="2:21" ht="12.75" customHeight="1" x14ac:dyDescent="0.2">
      <c r="B145" s="248" t="s">
        <v>159</v>
      </c>
      <c r="C145" s="248"/>
      <c r="D145" s="248" t="s">
        <v>160</v>
      </c>
      <c r="E145" s="248"/>
      <c r="F145" s="248" t="s">
        <v>153</v>
      </c>
      <c r="G145" s="248" t="s">
        <v>251</v>
      </c>
      <c r="H145" s="248"/>
      <c r="I145" s="248" t="s">
        <v>154</v>
      </c>
      <c r="J145" s="248"/>
      <c r="K145" s="248" t="s">
        <v>162</v>
      </c>
      <c r="L145" s="248"/>
      <c r="M145" s="248" t="s">
        <v>163</v>
      </c>
      <c r="N145" s="248"/>
      <c r="O145" s="248" t="s">
        <v>164</v>
      </c>
      <c r="P145" s="248"/>
      <c r="Q145" s="3"/>
      <c r="R145" s="3"/>
      <c r="S145" s="3"/>
      <c r="T145" s="3"/>
      <c r="U145" s="3"/>
    </row>
    <row r="146" spans="2:21" ht="115.5" customHeight="1" x14ac:dyDescent="0.2"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3"/>
      <c r="R146" s="3"/>
      <c r="S146" s="3"/>
      <c r="T146" s="3"/>
      <c r="U146" s="3"/>
    </row>
    <row r="147" spans="2:21" ht="115.5" customHeight="1" x14ac:dyDescent="0.2"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3"/>
      <c r="R147" s="3"/>
      <c r="S147" s="3"/>
      <c r="T147" s="3"/>
      <c r="U147" s="3"/>
    </row>
    <row r="148" spans="2:21" ht="115.5" customHeight="1" x14ac:dyDescent="0.2"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3"/>
      <c r="R148" s="3"/>
      <c r="S148" s="3"/>
      <c r="T148" s="3"/>
      <c r="U148" s="3"/>
    </row>
    <row r="149" spans="2:21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2:21" x14ac:dyDescent="0.2">
      <c r="B150" s="179" t="s">
        <v>190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 t="s">
        <v>130</v>
      </c>
      <c r="N150" s="3"/>
      <c r="O150" s="3"/>
      <c r="P150" s="3"/>
      <c r="Q150" s="3"/>
      <c r="R150" s="3"/>
      <c r="S150" s="3"/>
      <c r="T150" s="3"/>
      <c r="U150" s="3"/>
    </row>
    <row r="151" spans="2:21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2:21" x14ac:dyDescent="0.2">
      <c r="B152" s="3" t="s">
        <v>131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 t="s">
        <v>132</v>
      </c>
      <c r="N152" s="3"/>
      <c r="O152" s="3"/>
      <c r="P152" s="3"/>
      <c r="Q152" s="3"/>
      <c r="R152" s="3"/>
      <c r="S152" s="3"/>
      <c r="T152" s="3"/>
      <c r="U152" s="3"/>
    </row>
    <row r="153" spans="2:21" x14ac:dyDescent="0.2">
      <c r="B153" s="3" t="s">
        <v>91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2:2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2:2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2:2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2:21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2:2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2:2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2:2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2:2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2:2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2:2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2:2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2:2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2:2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2:2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2:2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2:2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2:2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2:2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2:2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2:2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2:2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2:2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2:2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2:2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2:2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2:2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2:2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2:2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2:2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2:2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2:2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2:2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2:2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2:2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2:2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2:2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2:2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2:2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2:2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2:2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2:2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2:2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2:2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2:2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2:2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2:2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2:2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2:2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2:2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2:2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2:2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2:2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2:2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2:2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2:2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2:2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2:2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2:2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2:2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2:2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2:2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2:2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2:2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2:2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2:2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2:2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2:2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2:2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2:2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2:2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2:2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2:2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2:2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2:2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2:2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2:2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2:2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2:2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2:2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2:2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2:2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2:2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2:2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2:2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2:2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2:2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2:2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2:2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2:2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2:2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2:2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</sheetData>
  <mergeCells count="48">
    <mergeCell ref="O123:P124"/>
    <mergeCell ref="B123:C124"/>
    <mergeCell ref="G123:H124"/>
    <mergeCell ref="I123:J124"/>
    <mergeCell ref="K123:L124"/>
    <mergeCell ref="M123:N124"/>
    <mergeCell ref="D123:E124"/>
    <mergeCell ref="F123:F124"/>
    <mergeCell ref="K125:L126"/>
    <mergeCell ref="M125:N126"/>
    <mergeCell ref="O125:P126"/>
    <mergeCell ref="B133:C134"/>
    <mergeCell ref="D133:E134"/>
    <mergeCell ref="F133:F134"/>
    <mergeCell ref="G133:H134"/>
    <mergeCell ref="I133:J134"/>
    <mergeCell ref="K133:L134"/>
    <mergeCell ref="M133:N134"/>
    <mergeCell ref="O133:P134"/>
    <mergeCell ref="B125:C126"/>
    <mergeCell ref="D125:E126"/>
    <mergeCell ref="F125:F126"/>
    <mergeCell ref="G125:H126"/>
    <mergeCell ref="I125:J126"/>
    <mergeCell ref="K135:L136"/>
    <mergeCell ref="M135:N136"/>
    <mergeCell ref="O135:P136"/>
    <mergeCell ref="B135:C136"/>
    <mergeCell ref="D135:E136"/>
    <mergeCell ref="F135:F136"/>
    <mergeCell ref="G135:H136"/>
    <mergeCell ref="I135:J136"/>
    <mergeCell ref="B143:C144"/>
    <mergeCell ref="D143:E144"/>
    <mergeCell ref="F143:F144"/>
    <mergeCell ref="G143:H144"/>
    <mergeCell ref="I143:J144"/>
    <mergeCell ref="K143:L144"/>
    <mergeCell ref="M143:N144"/>
    <mergeCell ref="O143:P144"/>
    <mergeCell ref="M145:N146"/>
    <mergeCell ref="O145:P146"/>
    <mergeCell ref="K145:L146"/>
    <mergeCell ref="B145:C146"/>
    <mergeCell ref="D145:E146"/>
    <mergeCell ref="F145:F146"/>
    <mergeCell ref="G145:H146"/>
    <mergeCell ref="I145:J14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NASLOVNA STRANA</vt:lpstr>
      <vt:lpstr>OPĆI DIO</vt:lpstr>
      <vt:lpstr>PLAN PRIHODA</vt:lpstr>
      <vt:lpstr>PLAN RASHODA I IZDATAKA</vt:lpstr>
      <vt:lpstr>OBRAZLOŽENJE</vt:lpstr>
      <vt:lpstr>'PLAN PRIHODA'!Ispis_naslova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Tajnica</cp:lastModifiedBy>
  <cp:lastPrinted>2017-11-23T10:36:07Z</cp:lastPrinted>
  <dcterms:created xsi:type="dcterms:W3CDTF">2013-09-11T11:00:21Z</dcterms:created>
  <dcterms:modified xsi:type="dcterms:W3CDTF">2017-12-21T08:02:29Z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