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<sst xmlns="http://schemas.openxmlformats.org/spreadsheetml/2006/main" count="415" uniqueCount="286">
  <si>
    <t>Opis izvora financiranja</t>
  </si>
  <si>
    <t>RASHODI u kn</t>
  </si>
  <si>
    <t>PRIHODI u kn</t>
  </si>
  <si>
    <t>1.</t>
  </si>
  <si>
    <t>2.</t>
  </si>
  <si>
    <t>3.</t>
  </si>
  <si>
    <t>4.</t>
  </si>
  <si>
    <t>OSNOVNA ŠKOLA DOMAŠINEC</t>
  </si>
  <si>
    <t>MARKA KOVAČA 1, DOMAŠINEC</t>
  </si>
  <si>
    <t>40318 DEKANOVEC</t>
  </si>
  <si>
    <t>OIB: 64297918539</t>
  </si>
  <si>
    <t>RKP: 13713</t>
  </si>
  <si>
    <t>Usvojeno na sjednici Školskog odbora dana:</t>
  </si>
  <si>
    <t xml:space="preserve">                        voditelj računovodstva</t>
  </si>
  <si>
    <t>Konto 3. razine plana</t>
  </si>
  <si>
    <t>671-Prihodi iz proračuna za financiranje rashoda poslovanja</t>
  </si>
  <si>
    <t>311-Bruto plaće za zaposlene</t>
  </si>
  <si>
    <t>312-Ostali rashodi za zaposlene</t>
  </si>
  <si>
    <t>313-Doprinosi na plaće</t>
  </si>
  <si>
    <t>321-Prijevoz na posao i s posla</t>
  </si>
  <si>
    <t>UKUPNO - MZOS</t>
  </si>
  <si>
    <t>652-Prihodi po posebnim propisima - ostali</t>
  </si>
  <si>
    <t>661-Prihodi od prodaje na tržištu</t>
  </si>
  <si>
    <t>663-Prihodi od donacija</t>
  </si>
  <si>
    <t>321-Naknade zaposlenima</t>
  </si>
  <si>
    <t>322-Rashodi za materijal</t>
  </si>
  <si>
    <t>323-Rashodi za usluge</t>
  </si>
  <si>
    <t>329-Ostali nespomenuti rashodi poslovanja</t>
  </si>
  <si>
    <t>343-Ostali financijski rashodi</t>
  </si>
  <si>
    <t>422-Oprema</t>
  </si>
  <si>
    <t>424-Knjige</t>
  </si>
  <si>
    <t>313-Doprinosi na plaće i ugovore o djelu</t>
  </si>
  <si>
    <t>422-Postrojenja i oprema</t>
  </si>
  <si>
    <t>451-Dodatna ulaganja na objektima i opremi</t>
  </si>
  <si>
    <t>SVEUKUPNO - OSNOVNA ŠKOLA DOMAŠINEC</t>
  </si>
  <si>
    <t>322-Rashodi za materijal i energiju</t>
  </si>
  <si>
    <t>381-Donacije</t>
  </si>
  <si>
    <t>922-Preneseni višak iz prethodnog razdoblja</t>
  </si>
  <si>
    <t>922-Višak prihoda ranijeg razd.-za pokriće  tekućeg manjka prihoda</t>
  </si>
  <si>
    <t>311-Plaće za zaposlene</t>
  </si>
  <si>
    <t>MINISTARSTVO ZNANOSTI, OBRAZOVANJA I SPORTA</t>
  </si>
  <si>
    <t>Plan izradila: Miljenka Kolarić, dipl.ek.</t>
  </si>
  <si>
    <t>Projekcija za 2017. godinu</t>
  </si>
  <si>
    <t>Konto 2. razine plana</t>
  </si>
  <si>
    <t>67-Prihodi za financ.red.dj.</t>
  </si>
  <si>
    <t>31-Rashodi za zaposlene</t>
  </si>
  <si>
    <t>32-Materijalni rashodi</t>
  </si>
  <si>
    <t>638-Pomoći iz DP-a -prijenos sredstava iz EU-fondova</t>
  </si>
  <si>
    <t>63-Pomoći iz inoz. i od subj. unutar općeg proračuna</t>
  </si>
  <si>
    <t>42-Rashodi za nabavu dug.imovine</t>
  </si>
  <si>
    <t>34-Financ. rash.</t>
  </si>
  <si>
    <t>45-Rashodi za dod.ulaganja na dug.imovini</t>
  </si>
  <si>
    <t>65-Prihodi po pos. Propisima</t>
  </si>
  <si>
    <t>66-Prihodi od prodaje te prihodi od donacija</t>
  </si>
  <si>
    <t>92-Višak-rezultat posl.</t>
  </si>
  <si>
    <t>38-Ostali rash.</t>
  </si>
  <si>
    <t>UKUPNO - SREDSTVA PRORAČUNA-MEĐ. ŽUPANIJA</t>
  </si>
  <si>
    <t>451-Dod. ulag.na obj.i  opremi*</t>
  </si>
  <si>
    <t>* 451-Dodatna ulaganja na objektima i opremi:</t>
  </si>
  <si>
    <t>638-Pomoći iz DP-a - prijenos sredstava iz EU-fondova</t>
  </si>
  <si>
    <t>0</t>
  </si>
  <si>
    <t>Red. broj</t>
  </si>
  <si>
    <t>636-Pomoći proračunskim koris. iz proračuna koji im nije nadležan</t>
  </si>
  <si>
    <t>63-Pomoći od subj.opć.pror.</t>
  </si>
  <si>
    <t>3111-Plaće za redovan rad</t>
  </si>
  <si>
    <t>3113-Plaće za prekovremeni rad</t>
  </si>
  <si>
    <t>3114-Plaće za posebne uvjete rada</t>
  </si>
  <si>
    <t>3121-Ostali rashodi za zaposlene</t>
  </si>
  <si>
    <t>3132 -Doprinosi za zdravstv. osig.</t>
  </si>
  <si>
    <t>3133-Doprinosi za zapošljavanje</t>
  </si>
  <si>
    <t>3212-Prijevoz na posao i s posla</t>
  </si>
  <si>
    <t>329-Ostali nespom. rash.posl.</t>
  </si>
  <si>
    <t>6361-Tekuće promoći prorač.kor.iz proračuna koji im nije nadležan</t>
  </si>
  <si>
    <t>64-Prihodi od imovine</t>
  </si>
  <si>
    <t>641-Prihodi od financijske imovine</t>
  </si>
  <si>
    <t>6413-Kamate na oročena  sredstva i depozite</t>
  </si>
  <si>
    <t>6526-Ostali nespomenuti prihodi po pos. Propisima</t>
  </si>
  <si>
    <t>65-Prihodi po pos. propisima</t>
  </si>
  <si>
    <t>661-Prihodi od prodaje proizv.   i robe na tržištu</t>
  </si>
  <si>
    <t>6631-Tekuće donacije</t>
  </si>
  <si>
    <t>6632-Kapitalne donacije</t>
  </si>
  <si>
    <t>683-Ostali prihodi</t>
  </si>
  <si>
    <t>68-Ost.prihodi</t>
  </si>
  <si>
    <t>6831-Ostali prihodi</t>
  </si>
  <si>
    <t>9221-Višak prihoda poslovanja</t>
  </si>
  <si>
    <t>VLASTITI I NAMJENSKI PRIHODI OŠ DOMAŠINEC I DONACIJE</t>
  </si>
  <si>
    <t>OPĆI PRIHODI NADLEŽNOG PRORAČUNA JLPRS - MEĐIMURSKA ŽUPANIJA</t>
  </si>
  <si>
    <t>PRIHODI ZA POSEBNE NAMJENE - HZZ</t>
  </si>
  <si>
    <t>3221-Uredski materijal i ostali materijalni rashodi</t>
  </si>
  <si>
    <t>3222-Materijal i sirovine</t>
  </si>
  <si>
    <t>3224-Materijal i dijelovi za tekuće i investicijsko održavanje</t>
  </si>
  <si>
    <t>3235-Zakupnine i najamnine</t>
  </si>
  <si>
    <t>3239-Ostale usluge</t>
  </si>
  <si>
    <t>3292-Premije osiguranja</t>
  </si>
  <si>
    <t>3294-Članarine</t>
  </si>
  <si>
    <t>3299-Ostali nespomenuti rashodi</t>
  </si>
  <si>
    <t>3431-Bankarske usluge i usluge platnog prometa</t>
  </si>
  <si>
    <t>34 -Financijski rashodi</t>
  </si>
  <si>
    <t>3811-Tekuće donacije u novcu</t>
  </si>
  <si>
    <t>4221-Uredska oprema i namještaj</t>
  </si>
  <si>
    <t>4223-Oprema za održavanje i zaštitu</t>
  </si>
  <si>
    <t>4226-Sportska i glazbena oprema</t>
  </si>
  <si>
    <t>38- Donacije i ostali rashodi</t>
  </si>
  <si>
    <t>4241-Knjige</t>
  </si>
  <si>
    <t>UKUPNO - VLASTITI I NAMJENSKI PRIHODI OŠ DOMAŠINEC I DONACIJE</t>
  </si>
  <si>
    <t>32-Materijalni rashodi  (nastavak)</t>
  </si>
  <si>
    <t>6381-Tekuće pomoći iz DP-a - prijenos sredstava iz EU-fondova</t>
  </si>
  <si>
    <t>6711-Prihodi iz proračuna za financiranje rashoda poslovanja</t>
  </si>
  <si>
    <t>312-Ostali rash. za zaposlene</t>
  </si>
  <si>
    <t>3132-Dop. za zdravstveno osigur.</t>
  </si>
  <si>
    <t>3133-Dop. za zapošljavanje</t>
  </si>
  <si>
    <t>3211-Službena putovanja</t>
  </si>
  <si>
    <t>3213-Stručno usavršavanje zap.</t>
  </si>
  <si>
    <t>3214-Ostale naknade trošk.zap.</t>
  </si>
  <si>
    <t>3221-Uredski i ostali materijal</t>
  </si>
  <si>
    <t>3223-Energija</t>
  </si>
  <si>
    <t>3224-Mat. i dijelovi za tek. i inv. odr.</t>
  </si>
  <si>
    <t>3227-Službena i radna obuća i odj.</t>
  </si>
  <si>
    <t>3231-Usluge telefona, pošarina i sl.</t>
  </si>
  <si>
    <t>3233-Usluge promidžbe i informir.</t>
  </si>
  <si>
    <t>3234-Komunalne usluge</t>
  </si>
  <si>
    <t>3236-Zdravstv.i veterinar.usluge</t>
  </si>
  <si>
    <t>3237-Intelektualne usluge</t>
  </si>
  <si>
    <t>3238-Računalne usluge</t>
  </si>
  <si>
    <t>3239-Ostale nespomenute usluge</t>
  </si>
  <si>
    <t>324-Naknade trošk.osob.izvan R.O.</t>
  </si>
  <si>
    <t>3295-Pristojbe i naknade</t>
  </si>
  <si>
    <t>3299-Ostali nespomenuti rash.posl.</t>
  </si>
  <si>
    <t>34-Financ. rashodi</t>
  </si>
  <si>
    <t xml:space="preserve">3433-Zatezne kamate </t>
  </si>
  <si>
    <t>3434-Ostali nespom.financ.rashodi</t>
  </si>
  <si>
    <t>4222-Komunikacijska oprema</t>
  </si>
  <si>
    <t>4223-Oprema za održav. i zaštitu</t>
  </si>
  <si>
    <t>4224-Medic.i laboratorijska oprema</t>
  </si>
  <si>
    <t>4225-Instrumenti, uređaji i strojevi</t>
  </si>
  <si>
    <t>4511-Dodatna ulaganja na  građevinskim objektima</t>
  </si>
  <si>
    <t>324-Naknade troš.osob.izv.R.O.</t>
  </si>
  <si>
    <t xml:space="preserve">324-Naknade troškova osobama izvan radnog odnosa </t>
  </si>
  <si>
    <t>311-Plaće</t>
  </si>
  <si>
    <t>634-Pomoći od izvanproračunskih korisnika</t>
  </si>
  <si>
    <t>63-Pomoći od subjekata unutar opć. proračuna</t>
  </si>
  <si>
    <t>6341-Tekuće pomoći od izvan-      proračunskih korisnika</t>
  </si>
  <si>
    <t>3133-Dop.za zapošljavanje</t>
  </si>
  <si>
    <t>SVEUKUPNO-PRIHODI ZA POSEBNE NAMJENE-HZZ</t>
  </si>
  <si>
    <t>Napomena za izvor financiranja: Međimurska županija</t>
  </si>
  <si>
    <t>68-Ostali prhodi</t>
  </si>
  <si>
    <t>SVEUKUPNO - PRIHODI OS DOMAŠINEC-SVI IZVORI FINANCIRANJA</t>
  </si>
  <si>
    <t>SVEUKUPNO - RASHODI OS DOMAŠINEC-SVI IZVORI FINANCIRANJA</t>
  </si>
  <si>
    <t>FINANCIJSKI PLAN ZA RAZDOBLJE 2016.-2018. GODINE</t>
  </si>
  <si>
    <t>Domašinec,17.12.2015. godine</t>
  </si>
  <si>
    <t>FINANCIJSKI PLAN ZA 2016. GODINU I PROJEKCIJE ZA 2017. I 2018. GODINU - PO IZVORIMA FINANCIRANJA</t>
  </si>
  <si>
    <t>Plan za 2016. godinu</t>
  </si>
  <si>
    <t>Projekcija za 2018. godinu</t>
  </si>
  <si>
    <t>FINANCIJSKI PLAN ZA 2016. GODINU I PROJEKCIJE ZA 2017. I 2018. GODINU - REKAPITULACIJA SVIH IZVORA FINANCIRANJA</t>
  </si>
  <si>
    <t>OBRAZLOŽENJE FINANCIJSKOG PLANA OŠ DOMAŠINEC ZA RAZDOBLJE 2016.-2018. GODINE</t>
  </si>
  <si>
    <t>1. Opći dio</t>
  </si>
  <si>
    <t>Prijedlog financijskog plana OŠ Domašinec kao proračunskog korisnika jedinice lokalne i područne (regionalne) samouprave- Međimurske županije za razdoblje</t>
  </si>
  <si>
    <t>2016.-2018. godine , u skladu s člankom 29. Zakona o proračunu sadrži:</t>
  </si>
  <si>
    <t>a) opći dio - procjene prihoda i rashoda za 2016., 2017. i 2018. godinu- ukupno, te uključeni manjak ili višak prihoda koji se s bilančnim kategorijama uravnotežuje</t>
  </si>
  <si>
    <t>d) obrazloženje prijedloga financijskog plana</t>
  </si>
  <si>
    <t>Sukladno odredbama Zakona o proračunu, prihodi i rashodi se planiraju na razini podskupine (treće frazine računskog plana) za 2016. godinu, dok se za naredne</t>
  </si>
  <si>
    <t>dvije godine, tj. 2017. i 2018. godinu planiraju na razini skupine (druga razina računskog plana).</t>
  </si>
  <si>
    <t>Uz standardnu klasifikaciju (ekonomsku i programsku), primjenjuje se i klasifikacija po izvorima financiranja, pri čemu izvore financiranja čine skupine prihoda iz</t>
  </si>
  <si>
    <t>kojih se podmiruju rashodi određene vrste i određene namjene. Prihodi se planiraju, raspoređuju i iskazuju prema izvorima iz kojih potječu, dok se rashodi planiraju,</t>
  </si>
  <si>
    <t>izvršavaju i računovodstveno prate prema izvorima financiranja (odnosno izvorima prihoda). Ti osnovni izvori financiranja su: opći prihodi i primici, vlastiti prihodi ili</t>
  </si>
  <si>
    <t>izvori financiranja, zatim prihodi za posebne namjene, razne pomoći, donacije, prihodi od nefinancijske imovine i nadoknade štete s osnova osiguranja te namjenski</t>
  </si>
  <si>
    <t>prihodi-primici od zaduživanja.</t>
  </si>
  <si>
    <t>Po prvi puta se u financijski plan uključuje predviđeni manjak, odnosno višak prihoda koji manjak / višak se uravnotežuje u narednom razdoblju. Taj manjak ili višak</t>
  </si>
  <si>
    <t>se procjenjuje da će biti iskazan s 31.12.2015. godine. U ovom slučaju radi se o iskazanom višku na poziciji namjenskih prihoda, jer postoje neki namjenski rashodi</t>
  </si>
  <si>
    <t xml:space="preserve">za koje se očekuje da neće stići biti izvršeni do kraja ove godine. Radi se o rashodima školske zadruge, te o rashodima za nabavu potrebne računalne opreme za </t>
  </si>
  <si>
    <t>projekt e-imenici i to iz namjenskih prihoda - prikupljanje sredstava iz učeničkih akcija, a sve u visini 15.000,00 kn.</t>
  </si>
  <si>
    <t>Proračunski korisnik u sklopu funkcija koje se decentraliziraju kod planiranja rashoda se financira prema minimalnim standardima i dužan se pridržavati limita koji su</t>
  </si>
  <si>
    <t xml:space="preserve">određeni u tablicama kao okvirnom prijedlogu financijskog plana proračunskih korisnika. U toj tablici za OŠ Domašinec navedeni su gornji limiti financiranja, a oni </t>
  </si>
  <si>
    <t xml:space="preserve">uključuju tzv. nadstandard, tj. nova ulaganja na građevinskom objektu (projektiranje i izgradnju školske sportske dvorane u fazama), te investicijsko održavanje </t>
  </si>
  <si>
    <t xml:space="preserve">postojećeg objekta OŠ Domašinec (uključivo i područne škole). Za taj su nadstandard predviđeni i okvirnim planom odobreni slijedeći limiti: za 2016. godinu to je  </t>
  </si>
  <si>
    <t xml:space="preserve">480 tis.kn (230 tis.kn za investicijsko održavanje - 180 tis.kn za nove prozore u novom dijelu postojeće zgrade OŠ Domašinec, te 50 tis.kn za rekonstrukciju </t>
  </si>
  <si>
    <t xml:space="preserve">rasvjete u učionicma), te 250 tis.kn za izradu projektne dokumentacije za sportsku dvoranu; zatim za 2017. godinu: investicijsko održavanje u visini 130 tis.kn za </t>
  </si>
  <si>
    <t xml:space="preserve">kotlovnicu u matičnoj školskoj zgradi OŠ Domašinec te za ulaganje u 1. fazi izgradnje nove sportske dvorane u visini 500 tis.kn, tj. sveukupno 630 tis.kn; zatim za </t>
  </si>
  <si>
    <t>2018. godinu: 1.220 tis.kn, od čega 220 tis.kn investicijsko održavanje u PŠ Dekanovec-prenamjena dijela prostora zgrade u jedan višenamjenski prostor te 1.000 tis.</t>
  </si>
  <si>
    <t xml:space="preserve">kn za ulaganje na nefinancijskoj imovini - 2. faza izgradnje školske sportske dvorane. </t>
  </si>
  <si>
    <t>Od županijskih stručnih službi donesene su Upute za izradu proračuna u kojima stoji da se prijedlog financijskog plana prorač.korisnika donosi do 18.11.2015. g. po</t>
  </si>
  <si>
    <t>metodologiji koja je zadana i svi se ti pojedinačni planovi proračunskih korisnika Međimurske županije objedinjuju u konačni proračun JLPRS-a, gdje se proračun</t>
  </si>
  <si>
    <t>usvaja na sjednici Skupštine Međimurske županije najkasnije do 20.12.2015. godine. Nakon toga, školski odbor OŠ Domašinec usvaja svoj financijski plan do</t>
  </si>
  <si>
    <t>31.12.2015. godine pri čemu će se moći koristiti i detaljnija analiza proračunske klasifikacije radi potreba nas kao korisnika i to na 4. ili 5. razini Računskog plana.</t>
  </si>
  <si>
    <t>Mi se odlučujemo za 4. razinu klasifikacije iz razloga što se u polugodišnjem i godišnjem izvještaju o izvršenju proračuna izvještava upravo na toj razini klasifikacije.</t>
  </si>
  <si>
    <t>Za procjenu sredstava za financiranje bilančnih prava decentraliziranih funkcija u razdoblju 2016. - 2018. godine koriste ze indeksi objavljeni u Uputama za izradu</t>
  </si>
  <si>
    <t>prijedloga planova, a ti indeksi su nepromjenjivi za cijelo razdoblje u odnosu na baznu godinu, a to je 2015. godina. Pri tome se vodi računa o broju učenika polaznika</t>
  </si>
  <si>
    <t>te o broju zaposlenih i rashodima koji iz toga proizlaze.</t>
  </si>
  <si>
    <t>2. Posebni dio</t>
  </si>
  <si>
    <t>U ovom dijelu obrazloženja prijedloga financijskog plana navode se neke specifičnosti izrade navedenog prijedloga plana. Ovdje je poseban naglasak dat na</t>
  </si>
  <si>
    <t>postavljanje ciljeva koji se programima namjeravaju postići i pokazatelje uspješnosti realizacije ciljeva. Naš glavni cilj je opće obrazovanje djece i mladih. Taj cilj</t>
  </si>
  <si>
    <t>(osnovnoškolsko obrazovanja) se postiže podizanjem razine kvalitete nastave i to stalnim i kvalitetnim usavršavanjem učitelja, stručnih suradnika i ravnatelja,</t>
  </si>
  <si>
    <t>podizacnjem materijalnih i drugih uvjeta, shodno našim mogućnostima na još viši standard, u čemu se očekuje pomoć uže i šire zajednice (Općine Domašinec i</t>
  </si>
  <si>
    <t>Općine Dekanovec, roditelja naših učenika, lokalnih gospodarstvenika i naših dobavljača), Osnivača - Međimurske županije i nadležnog nam ministarstva, a to je</t>
  </si>
  <si>
    <t>Ministarstvo znanosti, obrazovanja i sporta i na kraju drugih partnera u realizaciji programa, kao npr. Hrvatskog zavoda za zapošljavanje - Područna služba u Čakovcu.</t>
  </si>
  <si>
    <t>Od svakog od tih čimbenika očekuje se doprinos realizaciji naših ciljeva, kako u isplati plaća za zaposlene od strane MZOS-a (za zaposlene javne službenike i</t>
  </si>
  <si>
    <t>namještenike), od strane Međimurske županije kao partnera u projektu Škole jednakih mogućnosti (za plaće jedne osobne asistentice u nastavi), te HZZ-a za</t>
  </si>
  <si>
    <t xml:space="preserve">financiranje doprinosa za stažiste koji koriste sredstva HZZ-a za financiranje naknade osobama s kojima nije zasnovan radni odnos, a koje su na stručnom </t>
  </si>
  <si>
    <t>usavršavanju. Pretpostavljamo da će broj javnih službenika i namještenika ostati na istoj razini, no doći će, temeljem uvećanja staža, do laganog rasta bruto-plaća po</t>
  </si>
  <si>
    <t>osnovi dodatka na staž. Apsolutno nemoguće je utvrditi ishode pregovora Sindikata s još neformiranom Vladom u vezi materijalnih prava zaposlenika, pa je taj iznos</t>
  </si>
  <si>
    <t>uvjetan i kreće se na razini 4.500 tis kn za plaće i druge naknade iz MZOS-a za sve godine navedenog razdoblja. Kod planiranja rashoda za zaposlenika - osobnog</t>
  </si>
  <si>
    <t>asistenta u nastavi uzima se u obzir da je to jedan plaćeni asistent s prosječno 10 mjesečnih primitaka i to za siječanj - lipanj i rujan - prosinac u visini 57 tis.kn na</t>
  </si>
  <si>
    <t>godišnjoj razini. Iako naša Ustanova ima potrebu za još 2 asistenta u nastavi (jer je broj učenika sa smetnjama u razvoju koji s teškoćama prate nastavu 3),</t>
  </si>
  <si>
    <t xml:space="preserve">ostali asistenti su zaposleni kod udruge koja  se samostalno prijavila na europske i domaće projekte financiranja, te samo koriste prostor škole za realizaciju </t>
  </si>
  <si>
    <t>programa. Što se tiče osoba koje stažiraju, predviđa se da će sa sadašnjeg broja od 3 taj broj pasti na 1 osobu godišnje, pa se za doprinose s osnova naknade za</t>
  </si>
  <si>
    <t>tu jednu osobu planira 6,5 tis.kn na godišnjoj razini.</t>
  </si>
  <si>
    <t>Osim zaposlenika, za realizaciju programa osnovnoškolskog obrazovanja potrebni su i sami učenici. Oni sudjeluju u nastavnom procesu, ali i u brojnim školskim</t>
  </si>
  <si>
    <t>projektima, priredbama i manifestacijama, te se kontinuirano uključuju u sve navedene školske i izvanškolske aktivnosti. Iz raznih školskih aktivnosti planira se</t>
  </si>
  <si>
    <t xml:space="preserve">realizacija za školu bitnih projekata, pa tako i projekt e-imenici koji znači da će se čitava škola opremiti opremom i softverom potrebnima za realizaciju e-imenika, </t>
  </si>
  <si>
    <t>dok će obuku nastavnika provesti CARNET i nadležno ministarstvo. Za potrebnu opremu koristit ćemo dijelom postojeću opremu, a nabavit ćemo i novu. Vrijednost</t>
  </si>
  <si>
    <t>donacija na ukupnoj razini koja se planira u narednim godinama iznosi 30 tis.kn. Nadamo se da ćemo taj iznosi uspjeti izrealizirati u suradnji s lokalnom zajednicom,</t>
  </si>
  <si>
    <t>naročito s roditeljima učenika koji doniraju sredstva na manifestacijama, priredbama, izložbama učeničkih radova i slično, a preostali potrebni iznos nadamo se</t>
  </si>
  <si>
    <t xml:space="preserve">dobiti u donacijama od nadležnih općina - Općine Domašinec i Općine Dekanovec, te od lokalnih poduzetnika. Kako u ovoj godini završavamo projekt nabave </t>
  </si>
  <si>
    <t xml:space="preserve">blagovaonskih stolica (realizacija je bila odgođena zbog nemogućnosti zatvaranja financijske konstrukcije) na način da se od prikupljenih sredstava iz donacija i </t>
  </si>
  <si>
    <t>namjenskih prihoda od izložaba učeničkih radova i slično skupio značajan iznos od 11,5 tis.kn, preostale potrebne blagovaonske stolice odlučila nam je donirati</t>
  </si>
  <si>
    <t xml:space="preserve">tvrtka IKEA. Cijeli projekt se zato konačno zatvara i neće se prenositi u iduće fiskalno razdoblje, kao što je bio slučaj iz prethodne godine u ovu godinu. </t>
  </si>
  <si>
    <t>Učitelji i stručni suradnici radit će individualno na postizanju povećanja broja učenika sudionika županijskih i državnih natjecanja, za što je također potrebna povećana</t>
  </si>
  <si>
    <t xml:space="preserve">edukacija i stručno usavršavanje. Iznosi za stručno usavršavanje kao preduvjet kvalitete rada će se morati povećati nauštrb nekih drugih troškova, pa će se u </t>
  </si>
  <si>
    <t>preraspodjeli sredstava koja su planirana iz županijskog proračuna pokušati napraviti navedeni zaokret prema nosiocima procesa, a to su zaposlenici, a manje na</t>
  </si>
  <si>
    <t>neke druge stavke, koje su na žalost nužne i znatno opterećuju naš proračun. Kad se radi  o rashodima za energente, za troškove telefoniranja, interneta,</t>
  </si>
  <si>
    <t>za najam fotokopirnih aparata, za razne troškove čišćenja, higijene, zatim zdravstvene usluge kontrole kuhinje i kuhinjskog osoblja, zatim za usluge potrebne</t>
  </si>
  <si>
    <t>zaštite na radu i slične troškove - tu su manje, više zadani parametri ispod kojih ne možemo ići bez narušavanja normalnog funkcioniranja sustava. Rijetki troškovi</t>
  </si>
  <si>
    <t>koji su preostali, a koji su predviđeni financijskim planom još mogu biti predmet racionalizacije, no to će morati biti napravljeno, jer su sredstva potrebna za usavrša-</t>
  </si>
  <si>
    <t>vanje ipak bila premala. Unutar postojećih okvira, kako sada stvari stoje, svu potrebnu opremu i invetar škole nabavljat ćemo iz realizacije ostalih programa koji su</t>
  </si>
  <si>
    <t>sadržani u našem Godišnjem planu rada i Godišnjem kurikulumu, a ne iz sredstava primljenih od Osnivača koja nam služe samo za najnižu razinu funkcioniranja.</t>
  </si>
  <si>
    <t>Poticat ćemo kvalitetnu komunikaciju na relacijama učenik-učenik-roditelj, učenik-učenik, učenik-učitelj te komunikaciju među zaposlenicima kroz zajedničke</t>
  </si>
  <si>
    <t xml:space="preserve">aktivnosti, druženja i slično. Poticat ćemo razvoj pozitivnih vrijednosti i natjecateljskog duha, kao primjerice, organizacijom nagradnih izleta za najuspješnije i/ili </t>
  </si>
  <si>
    <t>najmarljivije učenike i razrede. Slobodne aktivnosti bit će organizirane kroz grupe, sekcije, uključivo i našu Školsku zadruru "Lafra" sa svojih 9 sekcija. Za te su</t>
  </si>
  <si>
    <t>programe predviđena namjeska sredstva ista kao i ove godine.  Ukupna namjenska sredstva, uključivo i sredstva za školsku kuhinju koja je svakako najveća stavka</t>
  </si>
  <si>
    <t>predviđaju se u ukupnom iznosu od 313,1 tis kn za cijelo navedeno razdoblje (od čega je za šk. kuhinju predviđeno cca 220 tis.kn).</t>
  </si>
  <si>
    <t>Osim učitelja i stručnih suradnika, potrebno usavršavanje vrijedi i za upravu Škole, pa se tako nužno moraju usavršavati i ravnateljica škole, tajnica škole te voditeljica</t>
  </si>
  <si>
    <t>računovodstva. Ukupno planirano na poziciji rashoda za zaposlene s osnova prihoda od osnivača umjesto do sada planiranih 10 tis.kn narasta na 23,6  tis kn (od</t>
  </si>
  <si>
    <t>čega je 20 tis.kn za zaposlenike - javne službenike i namještenike, a 3,6 tis.je trošak prijevoza na posao za osobnu asistenticu. Tih 20 tis.kn uključuje dnevnice,</t>
  </si>
  <si>
    <t>troškove prijevoza na službenom putu, korištenje osobnog automobila u službene svrhe i troškove seminara, dakle kotizacije, zatim smještaja za one seminare koji</t>
  </si>
  <si>
    <t>su na udaljenim lokacijama i slično.</t>
  </si>
  <si>
    <t xml:space="preserve">Što se tiče troškova vezanih uz riznicu, oni se odnose na energente i vodu, pa obuhvaćaju poziciju Računskog plana 322 - Rashodi za materijal i energiju (u dijelu </t>
  </si>
  <si>
    <t>koji se odnosi na troškove el. energije, plina i goriva), te 323 - Rashodi za usluge - u dijelu - opskrba vodom. Kako MŽ uplate iz riznice obračunava sa</t>
  </si>
  <si>
    <t>završetkom fiskalne godine, moguće je da s tog osnova dobijemo i razliku koja se ostvaruje uštedama na npr. troškovima plina, kako je bilo u ranijem razdoblju, i to</t>
  </si>
  <si>
    <t xml:space="preserve">u iznosu od čak 10-20 tis.kn. Prošle god. smo to koristili dijelom za pokriće troškova energenata, a dijelom za pokriće materijalnih rashoda za koje nije bilo dostatno </t>
  </si>
  <si>
    <t>sredstava prethodne godine. Unutar tih pozicija, Osnivač - Međimurska županija dozvolio je preraspodjelu prilikom Rebalansa našeg proračuna, pa tako i u izradi</t>
  </si>
  <si>
    <t>ovog plana polazimo od pretpostavke da će ukupna pozicija po svim stavkama - primljena sredstva od Osnivača MŽ- za 2016. godinu biti 837,2 tis.kn (od čega</t>
  </si>
  <si>
    <t>357,2 tis.kn za redovno poslovanje, 230 tis.kn za inv.održavanje, a 250 tis.kn za nefinanc.imovinu). Za 2017. godinu taj se ukapan iznos povećava na 978,2 tis.kn</t>
  </si>
  <si>
    <t>iz razloga što narastaju troškovi za inv. održavanje i ulaganja na imovini, dok u 2018. godini iznos narasta na 1.568,2 tis.kn također zbog inv.odražavanja i ulaganja</t>
  </si>
  <si>
    <t>na imovini. U prehodnom poglavlju obrazloženja financijskog plana detaljno je potkrijepljeno što pokriva taj nadstandard usluga prema pojedinim pozicijama Plana.</t>
  </si>
  <si>
    <t>Iznos za redovno poslovanje pada za 7 tis.kn na godišnjoj razini što odgovara nešto manjem broju učenika temeljem kojeg broja se i izračunavaju prihodi za</t>
  </si>
  <si>
    <t xml:space="preserve">b) analitički dio - prijedlog plana prihoda (i primitaka) iskazanim po vrstama za razdoblje 2016. - 2018. i po izvorima financiranja               </t>
  </si>
  <si>
    <t>c) analitički dio - prijedlog plana rashoda (i izdataka) iskazanim po vrstama za radzoblje 2016. - 2018. i po izvorima financiranja</t>
  </si>
  <si>
    <t>3295-Naknade i pristojbe</t>
  </si>
  <si>
    <t xml:space="preserve">3212-Naknade za prijevoz </t>
  </si>
  <si>
    <t>250.000,00 kn iznosi izrada projektne dokumentacije za sportsku dvoranu u 2016. godini.</t>
  </si>
  <si>
    <t>500.000,00 kn iznosi 1. faza izgradnje sportske dvorane u 2017. godini.</t>
  </si>
  <si>
    <t>1.000.000,00 kn iznosi 2. faza izgradnje sportske dvorane u 2018. godini.</t>
  </si>
  <si>
    <t>3232-Usluge tekućeg i inv. održav.*</t>
  </si>
  <si>
    <t>*3232 - dio kta-investicijsko održavanje</t>
  </si>
  <si>
    <t>iznosu 180 tis.kn i rekonstrukc.rasvjete u 6 učionica u iznosu 50 tis.kn.)</t>
  </si>
  <si>
    <t>Domašinec)</t>
  </si>
  <si>
    <t>130.000,00 kn za 2017.g. (rekonstrukcija kotlovnice u mat.šk.OŠ</t>
  </si>
  <si>
    <t>230.000,00 kn za 2016.g. (prozori u novom dijelu OŠ Domašinec u</t>
  </si>
  <si>
    <t>220.000,00 kn za 2018.g. (dograda 1 višenamj. prostora u PŠ Dekanovec)</t>
  </si>
  <si>
    <t>Unutar pozicije izvor financiranja - Međimurska županija je korekcija na 3221 (322) za iznos -3.000,00 kn (zbog SI koji se sada knjiži kao 42-oprema, gdje je +3.000,00 kn)</t>
  </si>
  <si>
    <t>Na poziciji izvora financiranja - HZZ je korekcija za plaću osobe na javnim radovima - povećanje za 18.500,00 kn na prih. i rash. (to je 5 i pol plaća u idućoj godini)</t>
  </si>
  <si>
    <t>Razlika u odnosu na izvorni plan za Međimursku županiju i ukupno:  od 17.11.2015.godine iznosi + 18.500,00 kn = 5.704.000,00 + 18.500,00 = 5.722.500,00</t>
  </si>
  <si>
    <t>324-Naknade troškova osobama izvan radnog odnosa</t>
  </si>
  <si>
    <t>636-Pomoći izvanproračunskim korisnicima od proračuna koji im nije nadležan</t>
  </si>
  <si>
    <t>63-Pomoći iz inozemstva i od subjekata unutar općeg proračuna</t>
  </si>
  <si>
    <t>financiranje bilančnih prava decentraliziranih funkcija škola, a sve kako je navedeno u Uputama i smjernicama za izradu planova.</t>
  </si>
  <si>
    <t>Prijedlog plana za 2016. - ostali izvori</t>
  </si>
  <si>
    <t>Prijedlog plana 
za 2016. - MŽ</t>
  </si>
  <si>
    <t>Plan za 2016. godinu - svi izvori - ukupno</t>
  </si>
  <si>
    <t>Projekcija plana
za 2017.-MŽ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</si>
  <si>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</si>
  <si>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</si>
  <si>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</si>
  <si>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</si>
  <si>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</si>
  <si>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</si>
  <si>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</si>
  <si>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Prijedlog plana za 2016.  - MZOS</t>
  </si>
  <si>
    <t>VIŠAK/MANJAK IZ PRETHODNE GODINE</t>
  </si>
  <si>
    <t>Projekcija plana
za 2017.-ukupno</t>
  </si>
  <si>
    <t>Projekcija plana 
za 2018.-MŽ</t>
  </si>
  <si>
    <t>Projekcija plana
za 2018.-ukupno</t>
  </si>
  <si>
    <t>OPĆI DIO FINANCIJSKOG PLANA</t>
  </si>
  <si>
    <t>FINANCIJSKI PLAN  OŠ DOMAŠINEC   ZA 2016. I  PROJEKCIJA PLANA ZA  2017. I 2018. GODINU</t>
  </si>
  <si>
    <t>Ravnateljica:</t>
  </si>
  <si>
    <t>Martina Kivač, mag.theol.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</si>
</sst>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6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33" borderId="0" xfId="0" applyFont="1" applyFill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2" fillId="33" borderId="11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vertical="top"/>
    </xf>
    <xf numFmtId="4" fontId="1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28" fillId="0" borderId="0" xfId="0" applyFont="1" applyBorder="1" applyAlignment="1">
      <alignment vertical="top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center" vertical="top"/>
    </xf>
    <xf numFmtId="4" fontId="0" fillId="0" borderId="11" xfId="0" applyNumberFormat="1" applyBorder="1" applyAlignment="1">
      <alignment vertical="top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vertical="top"/>
    </xf>
    <xf numFmtId="4" fontId="6" fillId="0" borderId="12" xfId="0" applyNumberFormat="1" applyFont="1" applyBorder="1" applyAlignment="1">
      <alignment vertical="top"/>
    </xf>
    <xf numFmtId="4" fontId="6" fillId="0" borderId="13" xfId="0" applyNumberFormat="1" applyFont="1" applyBorder="1" applyAlignment="1">
      <alignment vertical="top"/>
    </xf>
    <xf numFmtId="0" fontId="3" fillId="33" borderId="15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4" fillId="0" borderId="14" xfId="0" applyNumberFormat="1" applyFont="1" applyBorder="1" applyAlignment="1">
      <alignment vertical="top"/>
    </xf>
    <xf numFmtId="4" fontId="4" fillId="0" borderId="1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vertical="top" wrapText="1"/>
    </xf>
    <xf numFmtId="4" fontId="6" fillId="0" borderId="14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0" fillId="0" borderId="11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0" fillId="0" borderId="15" xfId="0" applyNumberForma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horizontal="center" vertical="top"/>
    </xf>
    <xf numFmtId="4" fontId="6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6" fillId="33" borderId="15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4" fontId="4" fillId="0" borderId="15" xfId="0" applyNumberFormat="1" applyFont="1" applyBorder="1" applyAlignment="1">
      <alignment vertical="top" wrapText="1"/>
    </xf>
    <xf numFmtId="0" fontId="27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top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33" borderId="11" xfId="0" applyFont="1" applyFill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vertical="top"/>
    </xf>
    <xf numFmtId="4" fontId="0" fillId="0" borderId="12" xfId="0" applyNumberFormat="1" applyBorder="1" applyAlignment="1">
      <alignment horizontal="right" vertical="top"/>
    </xf>
    <xf numFmtId="4" fontId="1" fillId="0" borderId="20" xfId="0" applyNumberFormat="1" applyFont="1" applyBorder="1" applyAlignment="1">
      <alignment vertical="top" wrapText="1"/>
    </xf>
    <xf numFmtId="4" fontId="1" fillId="33" borderId="21" xfId="0" applyNumberFormat="1" applyFont="1" applyFill="1" applyBorder="1" applyAlignment="1">
      <alignment vertical="center" wrapText="1"/>
    </xf>
    <xf numFmtId="4" fontId="1" fillId="33" borderId="22" xfId="0" applyNumberFormat="1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4" fontId="0" fillId="0" borderId="15" xfId="0" applyNumberFormat="1" applyBorder="1" applyAlignment="1">
      <alignment vertical="top"/>
    </xf>
    <xf numFmtId="4" fontId="0" fillId="0" borderId="0" xfId="0" applyNumberForma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4" fontId="3" fillId="0" borderId="0" xfId="0" applyNumberFormat="1" applyFont="1" applyBorder="1" applyAlignment="1">
      <alignment horizontal="center" vertical="top" wrapText="1"/>
    </xf>
    <xf numFmtId="4" fontId="6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vertical="top"/>
    </xf>
    <xf numFmtId="0" fontId="28" fillId="0" borderId="0" xfId="0" applyFont="1" applyBorder="1" applyAlignment="1">
      <alignment horizontal="center" vertical="top"/>
    </xf>
    <xf numFmtId="0" fontId="2" fillId="33" borderId="10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4" fontId="4" fillId="0" borderId="18" xfId="0" applyNumberFormat="1" applyFont="1" applyBorder="1" applyAlignment="1">
      <alignment vertical="top"/>
    </xf>
    <xf numFmtId="49" fontId="1" fillId="0" borderId="2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vertical="top"/>
    </xf>
    <xf numFmtId="4" fontId="0" fillId="0" borderId="24" xfId="0" applyNumberFormat="1" applyBorder="1" applyAlignment="1">
      <alignment vertical="top"/>
    </xf>
    <xf numFmtId="0" fontId="3" fillId="33" borderId="15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25" xfId="0" applyNumberFormat="1" applyFont="1" applyFill="1" applyBorder="1" applyAlignment="1" applyProtection="1" quotePrefix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vertical="center" wrapText="1"/>
      <protection/>
    </xf>
    <xf numFmtId="0" fontId="4" fillId="0" borderId="26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" fontId="4" fillId="0" borderId="24" xfId="0" applyNumberFormat="1" applyFont="1" applyFill="1" applyBorder="1" applyAlignment="1" applyProtection="1">
      <alignment horizontal="right" wrapText="1"/>
      <protection/>
    </xf>
    <xf numFmtId="4" fontId="4" fillId="0" borderId="28" xfId="0" applyNumberFormat="1" applyFont="1" applyFill="1" applyBorder="1" applyAlignment="1" applyProtection="1">
      <alignment horizontal="right" wrapText="1"/>
      <protection/>
    </xf>
    <xf numFmtId="4" fontId="4" fillId="0" borderId="10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8" fillId="0" borderId="29" xfId="0" applyFont="1" applyBorder="1" applyAlignment="1">
      <alignment horizontal="left"/>
    </xf>
    <xf numFmtId="4" fontId="8" fillId="0" borderId="10" xfId="0" applyNumberFormat="1" applyFont="1" applyFill="1" applyBorder="1" applyAlignment="1" applyProtection="1">
      <alignment wrapText="1"/>
      <protection/>
    </xf>
    <xf numFmtId="4" fontId="8" fillId="0" borderId="13" xfId="0" applyNumberFormat="1" applyFont="1" applyFill="1" applyBorder="1" applyAlignment="1" applyProtection="1">
      <alignment wrapText="1"/>
      <protection/>
    </xf>
    <xf numFmtId="4" fontId="4" fillId="0" borderId="13" xfId="0" applyNumberFormat="1" applyFont="1" applyFill="1" applyBorder="1" applyAlignment="1" applyProtection="1">
      <alignment horizontal="right" wrapText="1"/>
      <protection/>
    </xf>
    <xf numFmtId="4" fontId="4" fillId="0" borderId="18" xfId="0" applyNumberFormat="1" applyFont="1" applyFill="1" applyBorder="1" applyAlignment="1" applyProtection="1">
      <alignment horizontal="right" wrapText="1"/>
      <protection/>
    </xf>
    <xf numFmtId="4" fontId="4" fillId="0" borderId="30" xfId="0" applyNumberFormat="1" applyFont="1" applyFill="1" applyBorder="1" applyAlignment="1" applyProtection="1">
      <alignment horizontal="right" wrapText="1"/>
      <protection/>
    </xf>
    <xf numFmtId="0" fontId="8" fillId="0" borderId="29" xfId="0" applyFont="1" applyBorder="1" applyAlignment="1" quotePrefix="1">
      <alignment/>
    </xf>
    <xf numFmtId="0" fontId="9" fillId="0" borderId="16" xfId="0" applyNumberFormat="1" applyFont="1" applyFill="1" applyBorder="1" applyAlignment="1" applyProtection="1">
      <alignment/>
      <protection/>
    </xf>
    <xf numFmtId="4" fontId="4" fillId="0" borderId="31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3" xfId="0" applyNumberFormat="1" applyFont="1" applyFill="1" applyBorder="1" applyAlignment="1" applyProtection="1">
      <alignment wrapText="1"/>
      <protection/>
    </xf>
    <xf numFmtId="4" fontId="4" fillId="0" borderId="32" xfId="0" applyNumberFormat="1" applyFont="1" applyFill="1" applyBorder="1" applyAlignment="1" applyProtection="1">
      <alignment/>
      <protection/>
    </xf>
    <xf numFmtId="0" fontId="8" fillId="0" borderId="29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left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wrapText="1"/>
      <protection/>
    </xf>
    <xf numFmtId="0" fontId="4" fillId="0" borderId="35" xfId="0" applyNumberFormat="1" applyFont="1" applyFill="1" applyBorder="1" applyAlignment="1" applyProtection="1">
      <alignment horizontal="center" wrapText="1"/>
      <protection/>
    </xf>
    <xf numFmtId="0" fontId="8" fillId="0" borderId="29" xfId="0" applyNumberFormat="1" applyFont="1" applyFill="1" applyBorder="1" applyAlignment="1" applyProtection="1" quotePrefix="1">
      <alignment horizontal="left"/>
      <protection/>
    </xf>
    <xf numFmtId="0" fontId="8" fillId="0" borderId="16" xfId="0" applyNumberFormat="1" applyFont="1" applyFill="1" applyBorder="1" applyAlignment="1" applyProtection="1" quotePrefix="1">
      <alignment horizontal="left"/>
      <protection/>
    </xf>
    <xf numFmtId="0" fontId="8" fillId="0" borderId="31" xfId="0" applyNumberFormat="1" applyFont="1" applyFill="1" applyBorder="1" applyAlignment="1" applyProtection="1" quotePrefix="1">
      <alignment horizontal="left" wrapText="1"/>
      <protection/>
    </xf>
    <xf numFmtId="0" fontId="8" fillId="0" borderId="35" xfId="0" applyNumberFormat="1" applyFont="1" applyFill="1" applyBorder="1" applyAlignment="1" applyProtection="1" quotePrefix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5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center" vertical="top" wrapText="1"/>
    </xf>
    <xf numFmtId="4" fontId="6" fillId="0" borderId="15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0" fontId="28" fillId="0" borderId="36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top" wrapText="1"/>
    </xf>
    <xf numFmtId="4" fontId="4" fillId="33" borderId="15" xfId="0" applyNumberFormat="1" applyFont="1" applyFill="1" applyBorder="1" applyAlignment="1">
      <alignment horizontal="right" vertical="top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top"/>
    </xf>
    <xf numFmtId="4" fontId="0" fillId="0" borderId="14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3" fillId="0" borderId="37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4" fontId="4" fillId="0" borderId="11" xfId="0" applyNumberFormat="1" applyFont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top"/>
    </xf>
    <xf numFmtId="4" fontId="0" fillId="0" borderId="36" xfId="0" applyNumberFormat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right" vertical="top" wrapText="1"/>
    </xf>
    <xf numFmtId="4" fontId="1" fillId="33" borderId="14" xfId="0" applyNumberFormat="1" applyFont="1" applyFill="1" applyBorder="1" applyAlignment="1">
      <alignment horizontal="right" vertical="top" wrapText="1"/>
    </xf>
    <xf numFmtId="4" fontId="1" fillId="33" borderId="15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right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center" vertical="top"/>
    </xf>
    <xf numFmtId="4" fontId="1" fillId="0" borderId="22" xfId="0" applyNumberFormat="1" applyFont="1" applyBorder="1" applyAlignment="1">
      <alignment horizontal="right" vertical="top" wrapText="1"/>
    </xf>
    <xf numFmtId="4" fontId="1" fillId="0" borderId="46" xfId="0" applyNumberFormat="1" applyFont="1" applyBorder="1" applyAlignment="1">
      <alignment horizontal="right" vertical="top" wrapText="1"/>
    </xf>
    <xf numFmtId="4" fontId="3" fillId="0" borderId="47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4" fontId="1" fillId="33" borderId="17" xfId="0" applyNumberFormat="1" applyFont="1" applyFill="1" applyBorder="1" applyAlignment="1">
      <alignment horizontal="right" vertical="top" wrapText="1"/>
    </xf>
    <xf numFmtId="4" fontId="1" fillId="33" borderId="37" xfId="0" applyNumberFormat="1" applyFont="1" applyFill="1" applyBorder="1" applyAlignment="1">
      <alignment horizontal="right" vertical="top" wrapText="1"/>
    </xf>
    <xf numFmtId="4" fontId="1" fillId="33" borderId="48" xfId="0" applyNumberFormat="1" applyFont="1" applyFill="1" applyBorder="1" applyAlignment="1">
      <alignment horizontal="right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374"/>
  <sheetViews>
    <sheetView showGridLines="0" tabSelected="1" showOutlineSymbols="0" view="pageLayout" workbookViewId="0" topLeftCell="A16">
      <selection activeCell="G32" sqref="G32"/>
    </sheetView>
  </sheetViews>
  <sheetFormatPr defaultColWidth="6.8515625" defaultRowHeight="12.75" customHeight="1"/>
  <cols>
    <col min="1" max="1" width="4.28125" style="0" customWidth="1"/>
    <col min="2" max="2" width="16.57421875" style="0" customWidth="1"/>
    <col min="3" max="3" width="25.140625" style="0" customWidth="1"/>
    <col min="4" max="4" width="12.140625" style="0" customWidth="1"/>
    <col min="5" max="6" width="11.8515625" style="0" customWidth="1"/>
    <col min="7" max="7" width="12.28125" style="0" customWidth="1"/>
    <col min="8" max="8" width="12.421875" style="0" customWidth="1"/>
    <col min="9" max="9" width="13.140625" style="0" customWidth="1"/>
    <col min="10" max="10" width="13.00390625" style="0" customWidth="1"/>
    <col min="11" max="11" width="12.421875" style="0" customWidth="1"/>
  </cols>
  <sheetData>
    <row r="2" ht="12.75" customHeight="1">
      <c r="B2" s="1" t="s">
        <v>7</v>
      </c>
    </row>
    <row r="3" ht="12.75" customHeight="1">
      <c r="B3" s="1" t="s">
        <v>8</v>
      </c>
    </row>
    <row r="4" ht="12.75" customHeight="1">
      <c r="B4" s="1" t="s">
        <v>9</v>
      </c>
    </row>
    <row r="5" ht="12.75" customHeight="1">
      <c r="B5" s="1" t="s">
        <v>10</v>
      </c>
    </row>
    <row r="6" ht="12.75" customHeight="1">
      <c r="B6" s="1" t="s">
        <v>11</v>
      </c>
    </row>
    <row r="12" spans="4:8" ht="12.75" customHeight="1">
      <c r="D12" s="181" t="s">
        <v>148</v>
      </c>
      <c r="E12" s="181"/>
      <c r="F12" s="181"/>
      <c r="G12" s="181"/>
      <c r="H12" s="181"/>
    </row>
    <row r="13" spans="4:8" ht="12.75" customHeight="1">
      <c r="D13" s="181"/>
      <c r="E13" s="181"/>
      <c r="F13" s="181"/>
      <c r="G13" s="181"/>
      <c r="H13" s="181"/>
    </row>
    <row r="14" spans="4:8" ht="12.75" customHeight="1">
      <c r="D14" s="181"/>
      <c r="E14" s="181"/>
      <c r="F14" s="181"/>
      <c r="G14" s="181"/>
      <c r="H14" s="181"/>
    </row>
    <row r="15" spans="4:8" ht="12.75" customHeight="1">
      <c r="D15" s="181"/>
      <c r="E15" s="181"/>
      <c r="F15" s="181"/>
      <c r="G15" s="181"/>
      <c r="H15" s="181"/>
    </row>
    <row r="16" spans="4:8" ht="12.75" customHeight="1">
      <c r="D16" s="181"/>
      <c r="E16" s="181"/>
      <c r="F16" s="181"/>
      <c r="G16" s="181"/>
      <c r="H16" s="181"/>
    </row>
    <row r="17" spans="4:8" ht="12.75" customHeight="1">
      <c r="D17" s="181"/>
      <c r="E17" s="181"/>
      <c r="F17" s="181"/>
      <c r="G17" s="181"/>
      <c r="H17" s="181"/>
    </row>
    <row r="18" spans="4:8" ht="12.75" customHeight="1">
      <c r="D18" s="181"/>
      <c r="E18" s="181"/>
      <c r="F18" s="181"/>
      <c r="G18" s="181"/>
      <c r="H18" s="181"/>
    </row>
    <row r="23" spans="2:3" ht="12.75" customHeight="1">
      <c r="B23" s="1"/>
      <c r="C23" s="1"/>
    </row>
    <row r="26" spans="2:9" ht="12.75" customHeight="1">
      <c r="B26" s="83" t="s">
        <v>149</v>
      </c>
      <c r="C26" s="1"/>
      <c r="H26" s="1"/>
      <c r="I26" s="1"/>
    </row>
    <row r="29" spans="2:10" ht="12.75" customHeight="1">
      <c r="B29" s="83" t="s">
        <v>41</v>
      </c>
      <c r="C29" s="1"/>
      <c r="H29" s="83"/>
      <c r="J29" s="83" t="s">
        <v>284</v>
      </c>
    </row>
    <row r="30" spans="2:10" ht="12.75" customHeight="1">
      <c r="B30" s="1" t="s">
        <v>13</v>
      </c>
      <c r="C30" s="1"/>
      <c r="H30" s="83"/>
      <c r="I30" s="1"/>
      <c r="J30" s="83" t="s">
        <v>285</v>
      </c>
    </row>
    <row r="36" ht="12.75" customHeight="1">
      <c r="H36" t="s">
        <v>12</v>
      </c>
    </row>
    <row r="40" spans="1:14" s="111" customFormat="1" ht="34.5" customHeight="1" thickBot="1">
      <c r="A40" s="146" t="s">
        <v>283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12"/>
      <c r="M40" s="112"/>
      <c r="N40" s="112"/>
    </row>
    <row r="41" spans="1:14" s="111" customFormat="1" ht="59.25" customHeight="1">
      <c r="A41" s="110"/>
      <c r="B41" s="138" t="s">
        <v>282</v>
      </c>
      <c r="C41" s="139"/>
      <c r="D41" s="113" t="s">
        <v>266</v>
      </c>
      <c r="E41" s="113" t="s">
        <v>277</v>
      </c>
      <c r="F41" s="114" t="s">
        <v>267</v>
      </c>
      <c r="G41" s="115" t="s">
        <v>268</v>
      </c>
      <c r="H41" s="116" t="s">
        <v>269</v>
      </c>
      <c r="I41" s="115" t="s">
        <v>279</v>
      </c>
      <c r="J41" s="116" t="s">
        <v>280</v>
      </c>
      <c r="K41" s="115" t="s">
        <v>281</v>
      </c>
      <c r="L41" s="112"/>
      <c r="M41" s="112"/>
      <c r="N41" s="112"/>
    </row>
    <row r="42" spans="2:11" ht="20.25" customHeight="1">
      <c r="B42" s="136" t="s">
        <v>270</v>
      </c>
      <c r="C42" s="137"/>
      <c r="D42" s="117">
        <v>370300</v>
      </c>
      <c r="E42" s="117">
        <v>4500000</v>
      </c>
      <c r="F42" s="118">
        <v>837200</v>
      </c>
      <c r="G42" s="119">
        <f>SUM(D42+E42+F42)</f>
        <v>5707500</v>
      </c>
      <c r="H42" s="120">
        <v>978200</v>
      </c>
      <c r="I42" s="119">
        <v>5830000</v>
      </c>
      <c r="J42" s="120">
        <v>1568200</v>
      </c>
      <c r="K42" s="119">
        <v>6420000</v>
      </c>
    </row>
    <row r="43" spans="2:11" ht="21" customHeight="1">
      <c r="B43" s="136" t="s">
        <v>271</v>
      </c>
      <c r="C43" s="137"/>
      <c r="D43" s="117">
        <v>370300</v>
      </c>
      <c r="E43" s="117">
        <v>4500000</v>
      </c>
      <c r="F43" s="121">
        <v>587200</v>
      </c>
      <c r="G43" s="119">
        <f aca="true" t="shared" si="0" ref="G43:G48">SUM(D43+E43+F43)</f>
        <v>5457500</v>
      </c>
      <c r="H43" s="122">
        <v>478200</v>
      </c>
      <c r="I43" s="123">
        <v>5330000</v>
      </c>
      <c r="J43" s="122">
        <v>568200</v>
      </c>
      <c r="K43" s="123">
        <v>5420000</v>
      </c>
    </row>
    <row r="44" spans="2:11" ht="21.75" customHeight="1">
      <c r="B44" s="130" t="s">
        <v>272</v>
      </c>
      <c r="C44" s="131"/>
      <c r="D44" s="117">
        <v>0</v>
      </c>
      <c r="E44" s="117">
        <v>0</v>
      </c>
      <c r="F44" s="121">
        <v>250000</v>
      </c>
      <c r="G44" s="119">
        <f t="shared" si="0"/>
        <v>250000</v>
      </c>
      <c r="H44" s="122">
        <v>500000</v>
      </c>
      <c r="I44" s="123">
        <v>500000</v>
      </c>
      <c r="J44" s="122">
        <v>1000000</v>
      </c>
      <c r="K44" s="123">
        <v>1000000</v>
      </c>
    </row>
    <row r="45" spans="2:11" ht="21" customHeight="1">
      <c r="B45" s="124" t="s">
        <v>273</v>
      </c>
      <c r="C45" s="131"/>
      <c r="D45" s="117">
        <v>385300</v>
      </c>
      <c r="E45" s="117">
        <v>4500000</v>
      </c>
      <c r="F45" s="121">
        <v>837200</v>
      </c>
      <c r="G45" s="119">
        <f t="shared" si="0"/>
        <v>5722500</v>
      </c>
      <c r="H45" s="122">
        <v>978200</v>
      </c>
      <c r="I45" s="119">
        <v>5830000</v>
      </c>
      <c r="J45" s="122">
        <v>1568200</v>
      </c>
      <c r="K45" s="119">
        <v>6420000</v>
      </c>
    </row>
    <row r="46" spans="2:11" ht="27" customHeight="1">
      <c r="B46" s="142" t="s">
        <v>274</v>
      </c>
      <c r="C46" s="143"/>
      <c r="D46" s="125">
        <v>385300</v>
      </c>
      <c r="E46" s="125">
        <v>4500000</v>
      </c>
      <c r="F46" s="118">
        <v>587200</v>
      </c>
      <c r="G46" s="119">
        <f t="shared" si="0"/>
        <v>5472500</v>
      </c>
      <c r="H46" s="120">
        <v>478200</v>
      </c>
      <c r="I46" s="123">
        <v>5330000</v>
      </c>
      <c r="J46" s="120">
        <v>568200</v>
      </c>
      <c r="K46" s="123">
        <v>5420000</v>
      </c>
    </row>
    <row r="47" spans="2:11" ht="22.5" customHeight="1">
      <c r="B47" s="130" t="s">
        <v>275</v>
      </c>
      <c r="C47" s="131"/>
      <c r="D47" s="117">
        <v>0</v>
      </c>
      <c r="E47" s="117">
        <v>0</v>
      </c>
      <c r="F47" s="118">
        <v>250000</v>
      </c>
      <c r="G47" s="119">
        <f t="shared" si="0"/>
        <v>250000</v>
      </c>
      <c r="H47" s="120">
        <v>500000</v>
      </c>
      <c r="I47" s="123">
        <v>500000</v>
      </c>
      <c r="J47" s="120">
        <v>1000000</v>
      </c>
      <c r="K47" s="123">
        <v>1000000</v>
      </c>
    </row>
    <row r="48" spans="2:11" ht="24.75" customHeight="1" thickBot="1">
      <c r="B48" s="144" t="s">
        <v>276</v>
      </c>
      <c r="C48" s="145"/>
      <c r="D48" s="126">
        <v>-15000</v>
      </c>
      <c r="E48" s="127">
        <f>+E42-E45</f>
        <v>0</v>
      </c>
      <c r="F48" s="127">
        <f>+F42-F45</f>
        <v>0</v>
      </c>
      <c r="G48" s="128">
        <f t="shared" si="0"/>
        <v>-15000</v>
      </c>
      <c r="H48" s="129">
        <f>+H42-H45</f>
        <v>0</v>
      </c>
      <c r="I48" s="128">
        <f>+I42-I45</f>
        <v>0</v>
      </c>
      <c r="J48" s="129">
        <f>+J42-J45</f>
        <v>0</v>
      </c>
      <c r="K48" s="128">
        <f>+K42-K45</f>
        <v>0</v>
      </c>
    </row>
    <row r="50" ht="12.75" customHeight="1" thickBot="1"/>
    <row r="51" spans="2:11" ht="69.75" customHeight="1">
      <c r="B51" s="138" t="s">
        <v>282</v>
      </c>
      <c r="C51" s="139"/>
      <c r="D51" s="113" t="s">
        <v>266</v>
      </c>
      <c r="E51" s="113" t="s">
        <v>277</v>
      </c>
      <c r="F51" s="114" t="s">
        <v>267</v>
      </c>
      <c r="G51" s="115" t="s">
        <v>268</v>
      </c>
      <c r="H51" s="116" t="s">
        <v>269</v>
      </c>
      <c r="I51" s="115" t="s">
        <v>279</v>
      </c>
      <c r="J51" s="116" t="s">
        <v>280</v>
      </c>
      <c r="K51" s="115" t="s">
        <v>281</v>
      </c>
    </row>
    <row r="52" spans="2:11" ht="30" customHeight="1" thickBot="1">
      <c r="B52" s="140" t="s">
        <v>278</v>
      </c>
      <c r="C52" s="141"/>
      <c r="D52" s="134">
        <v>15000</v>
      </c>
      <c r="E52" s="134">
        <v>0</v>
      </c>
      <c r="F52" s="134">
        <v>0</v>
      </c>
      <c r="G52" s="135">
        <v>15000</v>
      </c>
      <c r="H52" s="132">
        <v>0</v>
      </c>
      <c r="I52" s="133">
        <v>0</v>
      </c>
      <c r="J52" s="129">
        <v>0</v>
      </c>
      <c r="K52" s="128">
        <v>0</v>
      </c>
    </row>
    <row r="62" spans="1:11" ht="21" customHeight="1">
      <c r="A62" s="158" t="s">
        <v>150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2"/>
    </row>
    <row r="63" spans="1:11" ht="24" customHeight="1">
      <c r="A63" s="172" t="s">
        <v>61</v>
      </c>
      <c r="B63" s="159" t="s">
        <v>0</v>
      </c>
      <c r="C63" s="159" t="s">
        <v>14</v>
      </c>
      <c r="D63" s="163" t="s">
        <v>151</v>
      </c>
      <c r="E63" s="164"/>
      <c r="F63" s="159" t="s">
        <v>43</v>
      </c>
      <c r="G63" s="163" t="s">
        <v>42</v>
      </c>
      <c r="H63" s="164"/>
      <c r="I63" s="163" t="s">
        <v>152</v>
      </c>
      <c r="J63" s="164"/>
      <c r="K63" s="2"/>
    </row>
    <row r="64" spans="1:11" ht="22.5" customHeight="1">
      <c r="A64" s="172"/>
      <c r="B64" s="160"/>
      <c r="C64" s="160"/>
      <c r="D64" s="4" t="s">
        <v>1</v>
      </c>
      <c r="E64" s="4" t="s">
        <v>2</v>
      </c>
      <c r="F64" s="160"/>
      <c r="G64" s="4" t="s">
        <v>1</v>
      </c>
      <c r="H64" s="4" t="s">
        <v>2</v>
      </c>
      <c r="I64" s="4" t="s">
        <v>1</v>
      </c>
      <c r="J64" s="4" t="s">
        <v>2</v>
      </c>
      <c r="K64" s="5"/>
    </row>
    <row r="65" spans="1:10" ht="35.25" customHeight="1">
      <c r="A65" s="185" t="s">
        <v>3</v>
      </c>
      <c r="B65" s="173" t="s">
        <v>40</v>
      </c>
      <c r="C65" s="33" t="s">
        <v>62</v>
      </c>
      <c r="D65" s="8"/>
      <c r="E65" s="8">
        <v>4500000</v>
      </c>
      <c r="F65" s="34" t="s">
        <v>63</v>
      </c>
      <c r="G65" s="10"/>
      <c r="H65" s="8">
        <v>4500000</v>
      </c>
      <c r="I65" s="10"/>
      <c r="J65" s="8">
        <v>4500000</v>
      </c>
    </row>
    <row r="66" spans="1:10" ht="21.75" customHeight="1">
      <c r="A66" s="186"/>
      <c r="B66" s="174"/>
      <c r="C66" s="7" t="s">
        <v>72</v>
      </c>
      <c r="D66" s="3"/>
      <c r="E66" s="18">
        <v>4500000</v>
      </c>
      <c r="F66" s="29"/>
      <c r="G66" s="17"/>
      <c r="H66" s="18"/>
      <c r="I66" s="17"/>
      <c r="J66" s="18"/>
    </row>
    <row r="67" spans="1:10" ht="18" customHeight="1">
      <c r="A67" s="186"/>
      <c r="B67" s="174"/>
      <c r="C67" s="33" t="s">
        <v>16</v>
      </c>
      <c r="D67" s="8">
        <v>3589000</v>
      </c>
      <c r="E67" s="165"/>
      <c r="F67" s="152" t="s">
        <v>45</v>
      </c>
      <c r="G67" s="147">
        <v>4239000</v>
      </c>
      <c r="H67" s="165"/>
      <c r="I67" s="147">
        <v>4239000</v>
      </c>
      <c r="J67" s="165"/>
    </row>
    <row r="68" spans="1:10" ht="18" customHeight="1">
      <c r="A68" s="186"/>
      <c r="B68" s="174"/>
      <c r="C68" s="7" t="s">
        <v>64</v>
      </c>
      <c r="D68" s="3">
        <v>3439000</v>
      </c>
      <c r="E68" s="166"/>
      <c r="F68" s="157"/>
      <c r="G68" s="171"/>
      <c r="H68" s="166"/>
      <c r="I68" s="171"/>
      <c r="J68" s="166"/>
    </row>
    <row r="69" spans="1:10" ht="18" customHeight="1">
      <c r="A69" s="186"/>
      <c r="B69" s="174"/>
      <c r="C69" s="7" t="s">
        <v>65</v>
      </c>
      <c r="D69" s="3">
        <v>30000</v>
      </c>
      <c r="E69" s="166"/>
      <c r="F69" s="157"/>
      <c r="G69" s="171"/>
      <c r="H69" s="166"/>
      <c r="I69" s="171"/>
      <c r="J69" s="166"/>
    </row>
    <row r="70" spans="1:10" ht="18" customHeight="1">
      <c r="A70" s="186"/>
      <c r="B70" s="174"/>
      <c r="C70" s="7" t="s">
        <v>66</v>
      </c>
      <c r="D70" s="3">
        <v>120000</v>
      </c>
      <c r="E70" s="166"/>
      <c r="F70" s="157"/>
      <c r="G70" s="171"/>
      <c r="H70" s="166"/>
      <c r="I70" s="171"/>
      <c r="J70" s="166"/>
    </row>
    <row r="71" spans="1:10" ht="24" customHeight="1">
      <c r="A71" s="186"/>
      <c r="B71" s="174"/>
      <c r="C71" s="33" t="s">
        <v>17</v>
      </c>
      <c r="D71" s="8">
        <v>50000</v>
      </c>
      <c r="E71" s="166"/>
      <c r="F71" s="157"/>
      <c r="G71" s="171"/>
      <c r="H71" s="166"/>
      <c r="I71" s="171"/>
      <c r="J71" s="166"/>
    </row>
    <row r="72" spans="1:10" ht="17.25" customHeight="1">
      <c r="A72" s="186"/>
      <c r="B72" s="174"/>
      <c r="C72" s="7" t="s">
        <v>67</v>
      </c>
      <c r="D72" s="37">
        <v>50000</v>
      </c>
      <c r="E72" s="166"/>
      <c r="F72" s="157"/>
      <c r="G72" s="171"/>
      <c r="H72" s="166"/>
      <c r="I72" s="171"/>
      <c r="J72" s="166"/>
    </row>
    <row r="73" spans="1:10" ht="17.25" customHeight="1">
      <c r="A73" s="186"/>
      <c r="B73" s="174"/>
      <c r="C73" s="33" t="s">
        <v>18</v>
      </c>
      <c r="D73" s="8">
        <v>600000</v>
      </c>
      <c r="E73" s="166"/>
      <c r="F73" s="157"/>
      <c r="G73" s="171"/>
      <c r="H73" s="166"/>
      <c r="I73" s="171"/>
      <c r="J73" s="166"/>
    </row>
    <row r="74" spans="1:10" ht="17.25" customHeight="1">
      <c r="A74" s="186"/>
      <c r="B74" s="174"/>
      <c r="C74" s="7" t="s">
        <v>68</v>
      </c>
      <c r="D74" s="3">
        <v>541000</v>
      </c>
      <c r="E74" s="166"/>
      <c r="F74" s="35"/>
      <c r="G74" s="171"/>
      <c r="H74" s="166"/>
      <c r="I74" s="171"/>
      <c r="J74" s="166"/>
    </row>
    <row r="75" spans="1:10" ht="17.25" customHeight="1">
      <c r="A75" s="186"/>
      <c r="B75" s="174"/>
      <c r="C75" s="7" t="s">
        <v>69</v>
      </c>
      <c r="D75" s="3">
        <v>59000</v>
      </c>
      <c r="E75" s="166"/>
      <c r="F75" s="35"/>
      <c r="G75" s="148"/>
      <c r="H75" s="166"/>
      <c r="I75" s="148"/>
      <c r="J75" s="166"/>
    </row>
    <row r="76" spans="1:10" ht="17.25" customHeight="1">
      <c r="A76" s="186"/>
      <c r="B76" s="174"/>
      <c r="C76" s="33" t="s">
        <v>19</v>
      </c>
      <c r="D76" s="8">
        <v>250000</v>
      </c>
      <c r="E76" s="166"/>
      <c r="F76" s="152" t="s">
        <v>46</v>
      </c>
      <c r="G76" s="147">
        <v>261000</v>
      </c>
      <c r="H76" s="166"/>
      <c r="I76" s="147">
        <v>261000</v>
      </c>
      <c r="J76" s="166"/>
    </row>
    <row r="77" spans="1:10" ht="17.25" customHeight="1">
      <c r="A77" s="186"/>
      <c r="B77" s="174"/>
      <c r="C77" s="7" t="s">
        <v>70</v>
      </c>
      <c r="D77" s="37">
        <v>250000</v>
      </c>
      <c r="E77" s="166"/>
      <c r="F77" s="157"/>
      <c r="G77" s="171"/>
      <c r="H77" s="166"/>
      <c r="I77" s="171"/>
      <c r="J77" s="166"/>
    </row>
    <row r="78" spans="1:10" ht="17.25" customHeight="1">
      <c r="A78" s="186"/>
      <c r="B78" s="174"/>
      <c r="C78" s="33" t="s">
        <v>71</v>
      </c>
      <c r="D78" s="8">
        <v>11000</v>
      </c>
      <c r="E78" s="166"/>
      <c r="F78" s="157"/>
      <c r="G78" s="171"/>
      <c r="H78" s="166"/>
      <c r="I78" s="171"/>
      <c r="J78" s="166"/>
    </row>
    <row r="79" spans="1:10" ht="17.25" customHeight="1">
      <c r="A79" s="187"/>
      <c r="B79" s="175"/>
      <c r="C79" s="7" t="s">
        <v>247</v>
      </c>
      <c r="D79" s="3">
        <v>11000</v>
      </c>
      <c r="E79" s="167"/>
      <c r="F79" s="153"/>
      <c r="G79" s="148"/>
      <c r="H79" s="167"/>
      <c r="I79" s="148"/>
      <c r="J79" s="167"/>
    </row>
    <row r="80" spans="1:10" ht="29.25" customHeight="1">
      <c r="A80" s="188" t="s">
        <v>20</v>
      </c>
      <c r="B80" s="189"/>
      <c r="C80" s="190"/>
      <c r="D80" s="8">
        <f>SUM(D67+D71+D73+D76+D78)</f>
        <v>4500000</v>
      </c>
      <c r="E80" s="8">
        <f>SUM(E65)</f>
        <v>4500000</v>
      </c>
      <c r="F80" s="21"/>
      <c r="G80" s="10">
        <f>SUM(G65:G79)</f>
        <v>4500000</v>
      </c>
      <c r="H80" s="8">
        <f>SUM(H65:H79)</f>
        <v>4500000</v>
      </c>
      <c r="I80" s="10">
        <f>SUM(I65:I79)</f>
        <v>4500000</v>
      </c>
      <c r="J80" s="8">
        <f>SUM(J65:J79)</f>
        <v>4500000</v>
      </c>
    </row>
    <row r="81" spans="1:10" ht="29.25" customHeight="1">
      <c r="A81" s="42"/>
      <c r="B81" s="42"/>
      <c r="C81" s="42"/>
      <c r="D81" s="43"/>
      <c r="E81" s="43"/>
      <c r="F81" s="44"/>
      <c r="G81" s="45"/>
      <c r="H81" s="43"/>
      <c r="I81" s="45"/>
      <c r="J81" s="43"/>
    </row>
    <row r="82" spans="1:10" ht="29.25" customHeight="1">
      <c r="A82" s="42"/>
      <c r="B82" s="42"/>
      <c r="C82" s="42"/>
      <c r="D82" s="43"/>
      <c r="E82" s="43"/>
      <c r="F82" s="44"/>
      <c r="G82" s="45"/>
      <c r="H82" s="43"/>
      <c r="I82" s="45"/>
      <c r="J82" s="43"/>
    </row>
    <row r="83" spans="1:10" ht="29.25" customHeight="1">
      <c r="A83" s="42"/>
      <c r="B83" s="42"/>
      <c r="C83" s="42"/>
      <c r="D83" s="43"/>
      <c r="E83" s="43"/>
      <c r="F83" s="44"/>
      <c r="G83" s="45"/>
      <c r="H83" s="43"/>
      <c r="I83" s="45"/>
      <c r="J83" s="43"/>
    </row>
    <row r="84" spans="1:10" ht="18" customHeight="1">
      <c r="A84" s="42"/>
      <c r="B84" s="42"/>
      <c r="C84" s="42"/>
      <c r="D84" s="43"/>
      <c r="E84" s="43"/>
      <c r="F84" s="44"/>
      <c r="G84" s="45"/>
      <c r="H84" s="43"/>
      <c r="I84" s="45"/>
      <c r="J84" s="43"/>
    </row>
    <row r="85" spans="1:11" ht="21" customHeight="1">
      <c r="A85" s="158" t="s">
        <v>150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2"/>
    </row>
    <row r="86" spans="1:11" ht="24" customHeight="1">
      <c r="A86" s="172" t="s">
        <v>61</v>
      </c>
      <c r="B86" s="159" t="s">
        <v>0</v>
      </c>
      <c r="C86" s="159" t="s">
        <v>14</v>
      </c>
      <c r="D86" s="163" t="s">
        <v>151</v>
      </c>
      <c r="E86" s="164"/>
      <c r="F86" s="159" t="s">
        <v>43</v>
      </c>
      <c r="G86" s="163" t="s">
        <v>42</v>
      </c>
      <c r="H86" s="164"/>
      <c r="I86" s="163" t="s">
        <v>152</v>
      </c>
      <c r="J86" s="164"/>
      <c r="K86" s="2"/>
    </row>
    <row r="87" spans="1:11" ht="22.5" customHeight="1">
      <c r="A87" s="172"/>
      <c r="B87" s="160"/>
      <c r="C87" s="160"/>
      <c r="D87" s="4" t="s">
        <v>1</v>
      </c>
      <c r="E87" s="4" t="s">
        <v>2</v>
      </c>
      <c r="F87" s="160"/>
      <c r="G87" s="4" t="s">
        <v>1</v>
      </c>
      <c r="H87" s="4" t="s">
        <v>2</v>
      </c>
      <c r="I87" s="4" t="s">
        <v>1</v>
      </c>
      <c r="J87" s="4" t="s">
        <v>2</v>
      </c>
      <c r="K87" s="5"/>
    </row>
    <row r="88" spans="1:10" ht="23.25" customHeight="1">
      <c r="A88" s="54" t="s">
        <v>4</v>
      </c>
      <c r="B88" s="154" t="s">
        <v>85</v>
      </c>
      <c r="C88" s="33" t="s">
        <v>74</v>
      </c>
      <c r="D88" s="165"/>
      <c r="E88" s="8">
        <v>200</v>
      </c>
      <c r="F88" s="152" t="s">
        <v>73</v>
      </c>
      <c r="G88" s="177"/>
      <c r="H88" s="147">
        <v>200</v>
      </c>
      <c r="I88" s="177"/>
      <c r="J88" s="147">
        <v>200</v>
      </c>
    </row>
    <row r="89" spans="1:10" ht="23.25" customHeight="1">
      <c r="A89" s="55"/>
      <c r="B89" s="155"/>
      <c r="C89" s="7" t="s">
        <v>75</v>
      </c>
      <c r="D89" s="166"/>
      <c r="E89" s="37">
        <v>200</v>
      </c>
      <c r="F89" s="153"/>
      <c r="G89" s="178"/>
      <c r="H89" s="148"/>
      <c r="I89" s="178"/>
      <c r="J89" s="148"/>
    </row>
    <row r="90" spans="1:10" ht="23.25" customHeight="1">
      <c r="A90" s="55"/>
      <c r="B90" s="155"/>
      <c r="C90" s="33" t="s">
        <v>21</v>
      </c>
      <c r="D90" s="166"/>
      <c r="E90" s="8">
        <v>313100</v>
      </c>
      <c r="F90" s="152" t="s">
        <v>77</v>
      </c>
      <c r="G90" s="178"/>
      <c r="H90" s="199">
        <v>313100</v>
      </c>
      <c r="I90" s="178"/>
      <c r="J90" s="38">
        <v>313100</v>
      </c>
    </row>
    <row r="91" spans="1:10" ht="23.25" customHeight="1">
      <c r="A91" s="55"/>
      <c r="B91" s="155"/>
      <c r="C91" s="7" t="s">
        <v>76</v>
      </c>
      <c r="D91" s="166"/>
      <c r="E91" s="37">
        <v>313100</v>
      </c>
      <c r="F91" s="153"/>
      <c r="G91" s="178"/>
      <c r="H91" s="200"/>
      <c r="I91" s="178"/>
      <c r="J91" s="39"/>
    </row>
    <row r="92" spans="1:10" ht="22.5" customHeight="1">
      <c r="A92" s="55"/>
      <c r="B92" s="155"/>
      <c r="C92" s="33" t="s">
        <v>22</v>
      </c>
      <c r="D92" s="166"/>
      <c r="E92" s="8">
        <v>2000</v>
      </c>
      <c r="F92" s="152" t="s">
        <v>53</v>
      </c>
      <c r="G92" s="178"/>
      <c r="H92" s="147">
        <v>32000</v>
      </c>
      <c r="I92" s="178"/>
      <c r="J92" s="147">
        <v>32000</v>
      </c>
    </row>
    <row r="93" spans="1:10" ht="22.5" customHeight="1">
      <c r="A93" s="55"/>
      <c r="B93" s="155"/>
      <c r="C93" s="7" t="s">
        <v>78</v>
      </c>
      <c r="D93" s="166"/>
      <c r="E93" s="37">
        <v>2000</v>
      </c>
      <c r="F93" s="157"/>
      <c r="G93" s="178"/>
      <c r="H93" s="171"/>
      <c r="I93" s="178"/>
      <c r="J93" s="171"/>
    </row>
    <row r="94" spans="1:10" ht="19.5" customHeight="1">
      <c r="A94" s="55"/>
      <c r="B94" s="155"/>
      <c r="C94" s="33" t="s">
        <v>23</v>
      </c>
      <c r="D94" s="166"/>
      <c r="E94" s="8">
        <v>30000</v>
      </c>
      <c r="F94" s="157"/>
      <c r="G94" s="178"/>
      <c r="H94" s="171"/>
      <c r="I94" s="178"/>
      <c r="J94" s="171"/>
    </row>
    <row r="95" spans="1:10" ht="16.5" customHeight="1">
      <c r="A95" s="55"/>
      <c r="B95" s="155"/>
      <c r="C95" s="7" t="s">
        <v>79</v>
      </c>
      <c r="D95" s="166"/>
      <c r="E95" s="37">
        <v>5000</v>
      </c>
      <c r="F95" s="157"/>
      <c r="G95" s="178"/>
      <c r="H95" s="171"/>
      <c r="I95" s="178"/>
      <c r="J95" s="171"/>
    </row>
    <row r="96" spans="1:10" ht="15.75" customHeight="1">
      <c r="A96" s="55"/>
      <c r="B96" s="155"/>
      <c r="C96" s="7" t="s">
        <v>80</v>
      </c>
      <c r="D96" s="166"/>
      <c r="E96" s="37">
        <v>25000</v>
      </c>
      <c r="F96" s="153"/>
      <c r="G96" s="178"/>
      <c r="H96" s="148"/>
      <c r="I96" s="178"/>
      <c r="J96" s="148"/>
    </row>
    <row r="97" spans="1:10" ht="18" customHeight="1">
      <c r="A97" s="55"/>
      <c r="B97" s="155"/>
      <c r="C97" s="33" t="s">
        <v>81</v>
      </c>
      <c r="D97" s="166"/>
      <c r="E97" s="8">
        <v>0</v>
      </c>
      <c r="F97" s="152" t="s">
        <v>82</v>
      </c>
      <c r="G97" s="178"/>
      <c r="H97" s="147">
        <v>0</v>
      </c>
      <c r="I97" s="178"/>
      <c r="J97" s="147">
        <v>0</v>
      </c>
    </row>
    <row r="98" spans="1:10" ht="16.5" customHeight="1">
      <c r="A98" s="55"/>
      <c r="B98" s="155"/>
      <c r="C98" s="7" t="s">
        <v>83</v>
      </c>
      <c r="D98" s="166"/>
      <c r="E98" s="37">
        <v>0</v>
      </c>
      <c r="F98" s="153"/>
      <c r="G98" s="178"/>
      <c r="H98" s="148"/>
      <c r="I98" s="178"/>
      <c r="J98" s="148"/>
    </row>
    <row r="99" spans="1:10" ht="21" customHeight="1">
      <c r="A99" s="55"/>
      <c r="B99" s="155"/>
      <c r="C99" s="33" t="s">
        <v>38</v>
      </c>
      <c r="D99" s="166"/>
      <c r="E99" s="8">
        <v>15000</v>
      </c>
      <c r="F99" s="152" t="s">
        <v>54</v>
      </c>
      <c r="G99" s="178"/>
      <c r="H99" s="147">
        <v>0</v>
      </c>
      <c r="I99" s="178"/>
      <c r="J99" s="147">
        <v>0</v>
      </c>
    </row>
    <row r="100" spans="1:10" ht="16.5" customHeight="1">
      <c r="A100" s="55"/>
      <c r="B100" s="155"/>
      <c r="C100" s="7" t="s">
        <v>84</v>
      </c>
      <c r="D100" s="166"/>
      <c r="E100" s="37">
        <v>15000</v>
      </c>
      <c r="F100" s="153"/>
      <c r="G100" s="178"/>
      <c r="H100" s="148"/>
      <c r="I100" s="178"/>
      <c r="J100" s="148"/>
    </row>
    <row r="101" spans="1:10" ht="21.75" customHeight="1">
      <c r="A101" s="55"/>
      <c r="B101" s="155"/>
      <c r="C101" s="33" t="s">
        <v>25</v>
      </c>
      <c r="D101" s="8">
        <v>222000</v>
      </c>
      <c r="E101" s="165"/>
      <c r="F101" s="48" t="s">
        <v>46</v>
      </c>
      <c r="G101" s="38">
        <v>320100</v>
      </c>
      <c r="H101" s="38"/>
      <c r="I101" s="38">
        <v>320100</v>
      </c>
      <c r="J101" s="51"/>
    </row>
    <row r="102" spans="1:10" ht="22.5" customHeight="1">
      <c r="A102" s="55"/>
      <c r="B102" s="155"/>
      <c r="C102" s="7" t="s">
        <v>88</v>
      </c>
      <c r="D102" s="37">
        <v>13000</v>
      </c>
      <c r="E102" s="166"/>
      <c r="F102" s="49"/>
      <c r="G102" s="40"/>
      <c r="H102" s="40"/>
      <c r="I102" s="40"/>
      <c r="J102" s="52"/>
    </row>
    <row r="103" spans="1:10" ht="18" customHeight="1">
      <c r="A103" s="55"/>
      <c r="B103" s="155"/>
      <c r="C103" s="7" t="s">
        <v>89</v>
      </c>
      <c r="D103" s="37">
        <v>208500</v>
      </c>
      <c r="E103" s="166"/>
      <c r="F103" s="49"/>
      <c r="G103" s="40"/>
      <c r="H103" s="40"/>
      <c r="I103" s="40"/>
      <c r="J103" s="52"/>
    </row>
    <row r="104" spans="1:10" ht="20.25" customHeight="1">
      <c r="A104" s="55"/>
      <c r="B104" s="155"/>
      <c r="C104" s="7" t="s">
        <v>90</v>
      </c>
      <c r="D104" s="37">
        <v>500</v>
      </c>
      <c r="E104" s="166"/>
      <c r="F104" s="49"/>
      <c r="G104" s="40"/>
      <c r="H104" s="40"/>
      <c r="I104" s="40"/>
      <c r="J104" s="52"/>
    </row>
    <row r="105" spans="1:10" ht="14.25" customHeight="1">
      <c r="A105" s="55"/>
      <c r="B105" s="155"/>
      <c r="C105" s="33" t="s">
        <v>26</v>
      </c>
      <c r="D105" s="8">
        <v>75000</v>
      </c>
      <c r="E105" s="166"/>
      <c r="F105" s="49"/>
      <c r="G105" s="40"/>
      <c r="H105" s="40"/>
      <c r="I105" s="40"/>
      <c r="J105" s="52"/>
    </row>
    <row r="106" spans="1:10" ht="18" customHeight="1">
      <c r="A106" s="55"/>
      <c r="B106" s="155"/>
      <c r="C106" s="7" t="s">
        <v>91</v>
      </c>
      <c r="D106" s="37">
        <v>2000</v>
      </c>
      <c r="E106" s="166"/>
      <c r="F106" s="49"/>
      <c r="G106" s="40"/>
      <c r="H106" s="40"/>
      <c r="I106" s="40"/>
      <c r="J106" s="52"/>
    </row>
    <row r="107" spans="1:10" ht="16.5" customHeight="1">
      <c r="A107" s="56"/>
      <c r="B107" s="156"/>
      <c r="C107" s="7" t="s">
        <v>92</v>
      </c>
      <c r="D107" s="37">
        <v>73000</v>
      </c>
      <c r="E107" s="167"/>
      <c r="F107" s="50"/>
      <c r="G107" s="39"/>
      <c r="H107" s="39"/>
      <c r="I107" s="39"/>
      <c r="J107" s="53"/>
    </row>
    <row r="108" spans="1:10" ht="16.5" customHeight="1">
      <c r="A108" s="59"/>
      <c r="B108" s="60"/>
      <c r="C108" s="61"/>
      <c r="D108" s="62"/>
      <c r="E108" s="63"/>
      <c r="F108" s="64"/>
      <c r="G108" s="65"/>
      <c r="H108" s="65"/>
      <c r="I108" s="65"/>
      <c r="J108" s="66"/>
    </row>
    <row r="109" spans="1:10" ht="16.5" customHeight="1">
      <c r="A109" s="59"/>
      <c r="B109" s="60"/>
      <c r="C109" s="61"/>
      <c r="D109" s="62"/>
      <c r="E109" s="63"/>
      <c r="F109" s="64"/>
      <c r="G109" s="65"/>
      <c r="H109" s="65"/>
      <c r="I109" s="65"/>
      <c r="J109" s="66"/>
    </row>
    <row r="110" spans="1:10" ht="16.5" customHeight="1">
      <c r="A110" s="59"/>
      <c r="B110" s="60"/>
      <c r="C110" s="61"/>
      <c r="D110" s="62"/>
      <c r="E110" s="63"/>
      <c r="F110" s="64"/>
      <c r="G110" s="65"/>
      <c r="H110" s="65"/>
      <c r="I110" s="65"/>
      <c r="J110" s="66"/>
    </row>
    <row r="111" spans="1:10" ht="16.5" customHeight="1">
      <c r="A111" s="59"/>
      <c r="B111" s="60"/>
      <c r="C111" s="61"/>
      <c r="D111" s="62"/>
      <c r="E111" s="63"/>
      <c r="F111" s="64"/>
      <c r="G111" s="65"/>
      <c r="H111" s="65"/>
      <c r="I111" s="65"/>
      <c r="J111" s="66"/>
    </row>
    <row r="112" spans="1:10" ht="16.5" customHeight="1">
      <c r="A112" s="59"/>
      <c r="B112" s="60"/>
      <c r="C112" s="61"/>
      <c r="D112" s="62"/>
      <c r="E112" s="63"/>
      <c r="F112" s="64"/>
      <c r="G112" s="65"/>
      <c r="H112" s="65"/>
      <c r="I112" s="65"/>
      <c r="J112" s="66"/>
    </row>
    <row r="113" spans="1:10" ht="23.25" customHeight="1">
      <c r="A113" s="168" t="s">
        <v>4</v>
      </c>
      <c r="B113" s="154" t="s">
        <v>85</v>
      </c>
      <c r="C113" s="33" t="s">
        <v>27</v>
      </c>
      <c r="D113" s="8">
        <v>18600</v>
      </c>
      <c r="E113" s="51"/>
      <c r="F113" s="152" t="s">
        <v>105</v>
      </c>
      <c r="G113" s="38"/>
      <c r="H113" s="38"/>
      <c r="I113" s="38"/>
      <c r="J113" s="51"/>
    </row>
    <row r="114" spans="1:10" ht="15" customHeight="1">
      <c r="A114" s="169"/>
      <c r="B114" s="155"/>
      <c r="C114" s="7" t="s">
        <v>93</v>
      </c>
      <c r="D114" s="37">
        <v>4500</v>
      </c>
      <c r="E114" s="52"/>
      <c r="F114" s="157"/>
      <c r="G114" s="40"/>
      <c r="H114" s="40"/>
      <c r="I114" s="40"/>
      <c r="J114" s="52"/>
    </row>
    <row r="115" spans="1:10" ht="17.25" customHeight="1">
      <c r="A115" s="169"/>
      <c r="B115" s="155"/>
      <c r="C115" s="7" t="s">
        <v>94</v>
      </c>
      <c r="D115" s="37">
        <v>3000</v>
      </c>
      <c r="E115" s="52"/>
      <c r="F115" s="157"/>
      <c r="G115" s="40"/>
      <c r="H115" s="40"/>
      <c r="I115" s="40"/>
      <c r="J115" s="52"/>
    </row>
    <row r="116" spans="1:10" ht="16.5" customHeight="1">
      <c r="A116" s="169"/>
      <c r="B116" s="155"/>
      <c r="C116" s="7" t="s">
        <v>95</v>
      </c>
      <c r="D116" s="37">
        <v>11100</v>
      </c>
      <c r="E116" s="53"/>
      <c r="F116" s="153"/>
      <c r="G116" s="39"/>
      <c r="H116" s="39"/>
      <c r="I116" s="39"/>
      <c r="J116" s="53"/>
    </row>
    <row r="117" spans="1:10" ht="20.25" customHeight="1">
      <c r="A117" s="169"/>
      <c r="B117" s="155"/>
      <c r="C117" s="33" t="s">
        <v>28</v>
      </c>
      <c r="D117" s="8">
        <v>200</v>
      </c>
      <c r="E117" s="51"/>
      <c r="F117" s="152" t="s">
        <v>97</v>
      </c>
      <c r="G117" s="147">
        <v>200</v>
      </c>
      <c r="H117" s="38"/>
      <c r="I117" s="147">
        <v>200</v>
      </c>
      <c r="J117" s="51"/>
    </row>
    <row r="118" spans="1:10" ht="24.75" customHeight="1">
      <c r="A118" s="169"/>
      <c r="B118" s="155"/>
      <c r="C118" s="7" t="s">
        <v>96</v>
      </c>
      <c r="D118" s="37">
        <v>200</v>
      </c>
      <c r="E118" s="52"/>
      <c r="F118" s="153"/>
      <c r="G118" s="148"/>
      <c r="H118" s="40"/>
      <c r="I118" s="148"/>
      <c r="J118" s="52"/>
    </row>
    <row r="119" spans="1:10" ht="20.25" customHeight="1">
      <c r="A119" s="169"/>
      <c r="B119" s="155"/>
      <c r="C119" s="33" t="s">
        <v>36</v>
      </c>
      <c r="D119" s="8">
        <v>0</v>
      </c>
      <c r="E119" s="52"/>
      <c r="F119" s="152" t="s">
        <v>102</v>
      </c>
      <c r="G119" s="147">
        <v>0</v>
      </c>
      <c r="H119" s="40"/>
      <c r="I119" s="147">
        <v>0</v>
      </c>
      <c r="J119" s="52"/>
    </row>
    <row r="120" spans="1:10" ht="20.25" customHeight="1">
      <c r="A120" s="169"/>
      <c r="B120" s="155"/>
      <c r="C120" s="7" t="s">
        <v>98</v>
      </c>
      <c r="D120" s="37">
        <v>0</v>
      </c>
      <c r="E120" s="52"/>
      <c r="F120" s="153"/>
      <c r="G120" s="148"/>
      <c r="H120" s="40"/>
      <c r="I120" s="148"/>
      <c r="J120" s="52"/>
    </row>
    <row r="121" spans="1:10" ht="20.25" customHeight="1">
      <c r="A121" s="169"/>
      <c r="B121" s="155"/>
      <c r="C121" s="33" t="s">
        <v>29</v>
      </c>
      <c r="D121" s="8">
        <v>41000</v>
      </c>
      <c r="E121" s="52"/>
      <c r="F121" s="152" t="s">
        <v>49</v>
      </c>
      <c r="G121" s="147">
        <v>25000</v>
      </c>
      <c r="H121" s="40"/>
      <c r="I121" s="147">
        <v>25000</v>
      </c>
      <c r="J121" s="52"/>
    </row>
    <row r="122" spans="1:10" ht="20.25" customHeight="1">
      <c r="A122" s="169"/>
      <c r="B122" s="155"/>
      <c r="C122" s="7" t="s">
        <v>99</v>
      </c>
      <c r="D122" s="37">
        <v>33000</v>
      </c>
      <c r="E122" s="52"/>
      <c r="F122" s="157"/>
      <c r="G122" s="171"/>
      <c r="H122" s="40"/>
      <c r="I122" s="171"/>
      <c r="J122" s="52"/>
    </row>
    <row r="123" spans="1:10" ht="20.25" customHeight="1">
      <c r="A123" s="169"/>
      <c r="B123" s="155"/>
      <c r="C123" s="7" t="s">
        <v>100</v>
      </c>
      <c r="D123" s="37">
        <v>3000</v>
      </c>
      <c r="E123" s="52"/>
      <c r="F123" s="157"/>
      <c r="G123" s="171"/>
      <c r="H123" s="40"/>
      <c r="I123" s="171"/>
      <c r="J123" s="52"/>
    </row>
    <row r="124" spans="1:10" ht="20.25" customHeight="1">
      <c r="A124" s="169"/>
      <c r="B124" s="155"/>
      <c r="C124" s="7" t="s">
        <v>101</v>
      </c>
      <c r="D124" s="37">
        <v>5000</v>
      </c>
      <c r="E124" s="52"/>
      <c r="F124" s="157"/>
      <c r="G124" s="171"/>
      <c r="H124" s="40"/>
      <c r="I124" s="171"/>
      <c r="J124" s="52"/>
    </row>
    <row r="125" spans="1:10" ht="20.25" customHeight="1">
      <c r="A125" s="169"/>
      <c r="B125" s="155"/>
      <c r="C125" s="33" t="s">
        <v>30</v>
      </c>
      <c r="D125" s="8">
        <v>3500</v>
      </c>
      <c r="E125" s="52"/>
      <c r="F125" s="157"/>
      <c r="G125" s="171"/>
      <c r="H125" s="40"/>
      <c r="I125" s="171"/>
      <c r="J125" s="52"/>
    </row>
    <row r="126" spans="1:10" ht="20.25" customHeight="1">
      <c r="A126" s="170"/>
      <c r="B126" s="156"/>
      <c r="C126" s="7" t="s">
        <v>103</v>
      </c>
      <c r="D126" s="37">
        <v>3500</v>
      </c>
      <c r="E126" s="53"/>
      <c r="F126" s="153"/>
      <c r="G126" s="148"/>
      <c r="H126" s="39"/>
      <c r="I126" s="148"/>
      <c r="J126" s="53"/>
    </row>
    <row r="127" spans="1:10" ht="25.5" customHeight="1">
      <c r="A127" s="191" t="s">
        <v>104</v>
      </c>
      <c r="B127" s="192"/>
      <c r="C127" s="193"/>
      <c r="D127" s="9">
        <f>SUM(D101+D105+D113+D117+D119+D121+D125)</f>
        <v>360300</v>
      </c>
      <c r="E127" s="8">
        <f>SUM(E88+E90+E92+E94+E97+E100)</f>
        <v>360300</v>
      </c>
      <c r="F127" s="21"/>
      <c r="G127" s="11">
        <f>SUM(G101:G126)</f>
        <v>345300</v>
      </c>
      <c r="H127" s="8">
        <f>SUM(H88:H126)</f>
        <v>345300</v>
      </c>
      <c r="I127" s="11">
        <f>SUM(I101:I126)</f>
        <v>345300</v>
      </c>
      <c r="J127" s="8">
        <f>SUM(J88:J126)</f>
        <v>345300</v>
      </c>
    </row>
    <row r="128" spans="1:10" ht="25.5" customHeight="1">
      <c r="A128" s="46"/>
      <c r="B128" s="46"/>
      <c r="C128" s="46"/>
      <c r="D128" s="43"/>
      <c r="E128" s="43"/>
      <c r="F128" s="44"/>
      <c r="G128" s="47"/>
      <c r="H128" s="43"/>
      <c r="I128" s="47"/>
      <c r="J128" s="43"/>
    </row>
    <row r="129" spans="1:10" ht="25.5" customHeight="1">
      <c r="A129" s="46"/>
      <c r="B129" s="46"/>
      <c r="C129" s="46"/>
      <c r="D129" s="43"/>
      <c r="E129" s="43"/>
      <c r="F129" s="44"/>
      <c r="G129" s="47"/>
      <c r="H129" s="43"/>
      <c r="I129" s="47"/>
      <c r="J129" s="43"/>
    </row>
    <row r="130" spans="1:10" ht="25.5" customHeight="1">
      <c r="A130" s="46"/>
      <c r="B130" s="46"/>
      <c r="C130" s="46"/>
      <c r="D130" s="43"/>
      <c r="E130" s="43"/>
      <c r="F130" s="44"/>
      <c r="G130" s="47"/>
      <c r="H130" s="43"/>
      <c r="I130" s="47"/>
      <c r="J130" s="43"/>
    </row>
    <row r="131" spans="1:10" ht="25.5" customHeight="1">
      <c r="A131" s="46"/>
      <c r="B131" s="46"/>
      <c r="C131" s="46"/>
      <c r="D131" s="43"/>
      <c r="E131" s="43"/>
      <c r="F131" s="44"/>
      <c r="G131" s="47"/>
      <c r="H131" s="43"/>
      <c r="I131" s="47"/>
      <c r="J131" s="43"/>
    </row>
    <row r="132" spans="1:10" ht="21" customHeight="1">
      <c r="A132" s="46"/>
      <c r="B132" s="46"/>
      <c r="C132" s="46"/>
      <c r="D132" s="43"/>
      <c r="E132" s="43"/>
      <c r="F132" s="44"/>
      <c r="G132" s="47"/>
      <c r="H132" s="43"/>
      <c r="I132" s="47"/>
      <c r="J132" s="43"/>
    </row>
    <row r="133" spans="1:10" ht="25.5" customHeight="1">
      <c r="A133" s="46"/>
      <c r="B133" s="46"/>
      <c r="C133" s="46"/>
      <c r="D133" s="43"/>
      <c r="E133" s="43"/>
      <c r="F133" s="44"/>
      <c r="G133" s="47"/>
      <c r="H133" s="43"/>
      <c r="I133" s="47"/>
      <c r="J133" s="43"/>
    </row>
    <row r="134" spans="1:11" ht="21" customHeight="1">
      <c r="A134" s="158" t="s">
        <v>150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2"/>
    </row>
    <row r="135" spans="1:11" ht="24" customHeight="1">
      <c r="A135" s="172" t="s">
        <v>61</v>
      </c>
      <c r="B135" s="159" t="s">
        <v>0</v>
      </c>
      <c r="C135" s="159" t="s">
        <v>14</v>
      </c>
      <c r="D135" s="163" t="s">
        <v>151</v>
      </c>
      <c r="E135" s="164"/>
      <c r="F135" s="159" t="s">
        <v>43</v>
      </c>
      <c r="G135" s="163" t="s">
        <v>42</v>
      </c>
      <c r="H135" s="164"/>
      <c r="I135" s="163" t="s">
        <v>152</v>
      </c>
      <c r="J135" s="164"/>
      <c r="K135" s="2"/>
    </row>
    <row r="136" spans="1:11" ht="22.5" customHeight="1">
      <c r="A136" s="172"/>
      <c r="B136" s="160"/>
      <c r="C136" s="160"/>
      <c r="D136" s="4" t="s">
        <v>1</v>
      </c>
      <c r="E136" s="4" t="s">
        <v>2</v>
      </c>
      <c r="F136" s="160"/>
      <c r="G136" s="4" t="s">
        <v>1</v>
      </c>
      <c r="H136" s="4" t="s">
        <v>2</v>
      </c>
      <c r="I136" s="4" t="s">
        <v>1</v>
      </c>
      <c r="J136" s="4" t="s">
        <v>2</v>
      </c>
      <c r="K136" s="5"/>
    </row>
    <row r="137" spans="1:11" ht="45" customHeight="1">
      <c r="A137" s="54" t="s">
        <v>5</v>
      </c>
      <c r="B137" s="154" t="s">
        <v>86</v>
      </c>
      <c r="C137" s="67" t="s">
        <v>47</v>
      </c>
      <c r="D137" s="4"/>
      <c r="E137" s="68">
        <v>57000</v>
      </c>
      <c r="F137" s="80" t="s">
        <v>48</v>
      </c>
      <c r="G137" s="159"/>
      <c r="H137" s="161">
        <v>57000</v>
      </c>
      <c r="I137" s="159"/>
      <c r="J137" s="161">
        <v>57000</v>
      </c>
      <c r="K137" s="5"/>
    </row>
    <row r="138" spans="1:11" ht="25.5" customHeight="1">
      <c r="A138" s="55"/>
      <c r="B138" s="155"/>
      <c r="C138" s="24" t="s">
        <v>106</v>
      </c>
      <c r="D138" s="72"/>
      <c r="E138" s="73">
        <v>57000</v>
      </c>
      <c r="F138" s="79"/>
      <c r="G138" s="160"/>
      <c r="H138" s="162"/>
      <c r="I138" s="160"/>
      <c r="J138" s="162"/>
      <c r="K138" s="5"/>
    </row>
    <row r="139" spans="1:10" ht="35.25" customHeight="1">
      <c r="A139" s="55"/>
      <c r="B139" s="155"/>
      <c r="C139" s="74" t="s">
        <v>15</v>
      </c>
      <c r="D139" s="41"/>
      <c r="E139" s="38">
        <v>780200</v>
      </c>
      <c r="F139" s="152" t="s">
        <v>44</v>
      </c>
      <c r="G139" s="149"/>
      <c r="H139" s="38">
        <v>921200</v>
      </c>
      <c r="I139" s="149"/>
      <c r="J139" s="38">
        <v>1511200</v>
      </c>
    </row>
    <row r="140" spans="1:10" ht="25.5" customHeight="1">
      <c r="A140" s="55"/>
      <c r="B140" s="155"/>
      <c r="C140" s="7" t="s">
        <v>107</v>
      </c>
      <c r="D140" s="75"/>
      <c r="E140" s="76">
        <v>780200</v>
      </c>
      <c r="F140" s="153"/>
      <c r="G140" s="150"/>
      <c r="H140" s="39"/>
      <c r="I140" s="150"/>
      <c r="J140" s="39"/>
    </row>
    <row r="141" spans="1:10" ht="18.75" customHeight="1">
      <c r="A141" s="55"/>
      <c r="B141" s="155"/>
      <c r="C141" s="77" t="s">
        <v>39</v>
      </c>
      <c r="D141" s="36">
        <v>46200</v>
      </c>
      <c r="E141" s="38"/>
      <c r="F141" s="157" t="s">
        <v>45</v>
      </c>
      <c r="G141" s="171">
        <v>57000</v>
      </c>
      <c r="H141" s="38"/>
      <c r="I141" s="171">
        <v>57000</v>
      </c>
      <c r="J141" s="38"/>
    </row>
    <row r="142" spans="1:10" ht="18.75" customHeight="1">
      <c r="A142" s="55"/>
      <c r="B142" s="155"/>
      <c r="C142" s="7" t="s">
        <v>64</v>
      </c>
      <c r="D142" s="78">
        <v>46200</v>
      </c>
      <c r="E142" s="40"/>
      <c r="F142" s="157"/>
      <c r="G142" s="171"/>
      <c r="H142" s="40"/>
      <c r="I142" s="171"/>
      <c r="J142" s="40"/>
    </row>
    <row r="143" spans="1:10" ht="18.75" customHeight="1">
      <c r="A143" s="55"/>
      <c r="B143" s="155"/>
      <c r="C143" s="58" t="s">
        <v>108</v>
      </c>
      <c r="D143" s="11">
        <v>0</v>
      </c>
      <c r="E143" s="40"/>
      <c r="F143" s="157"/>
      <c r="G143" s="171"/>
      <c r="H143" s="40"/>
      <c r="I143" s="171"/>
      <c r="J143" s="40"/>
    </row>
    <row r="144" spans="1:10" ht="18.75" customHeight="1">
      <c r="A144" s="55"/>
      <c r="B144" s="155"/>
      <c r="C144" s="57" t="s">
        <v>67</v>
      </c>
      <c r="D144" s="78">
        <v>0</v>
      </c>
      <c r="E144" s="40"/>
      <c r="F144" s="157"/>
      <c r="G144" s="171"/>
      <c r="H144" s="40"/>
      <c r="I144" s="171"/>
      <c r="J144" s="40"/>
    </row>
    <row r="145" spans="1:10" ht="23.25" customHeight="1">
      <c r="A145" s="55"/>
      <c r="B145" s="155"/>
      <c r="C145" s="33" t="s">
        <v>31</v>
      </c>
      <c r="D145" s="8">
        <v>7200</v>
      </c>
      <c r="E145" s="40"/>
      <c r="F145" s="157"/>
      <c r="G145" s="171"/>
      <c r="H145" s="40"/>
      <c r="I145" s="171"/>
      <c r="J145" s="40"/>
    </row>
    <row r="146" spans="1:10" ht="17.25" customHeight="1">
      <c r="A146" s="55"/>
      <c r="B146" s="155"/>
      <c r="C146" s="7" t="s">
        <v>109</v>
      </c>
      <c r="D146" s="37">
        <v>6500</v>
      </c>
      <c r="E146" s="40"/>
      <c r="F146" s="157"/>
      <c r="G146" s="171"/>
      <c r="H146" s="40"/>
      <c r="I146" s="171"/>
      <c r="J146" s="40"/>
    </row>
    <row r="147" spans="1:10" ht="18" customHeight="1">
      <c r="A147" s="55"/>
      <c r="B147" s="155"/>
      <c r="C147" s="7" t="s">
        <v>110</v>
      </c>
      <c r="D147" s="37">
        <v>700</v>
      </c>
      <c r="E147" s="40"/>
      <c r="F147" s="153"/>
      <c r="G147" s="148"/>
      <c r="H147" s="40"/>
      <c r="I147" s="148"/>
      <c r="J147" s="40"/>
    </row>
    <row r="148" spans="1:10" ht="13.5" customHeight="1">
      <c r="A148" s="55"/>
      <c r="B148" s="155"/>
      <c r="C148" s="33" t="s">
        <v>24</v>
      </c>
      <c r="D148" s="8">
        <v>23600</v>
      </c>
      <c r="E148" s="40"/>
      <c r="F148" s="152" t="s">
        <v>46</v>
      </c>
      <c r="G148" s="69">
        <v>418900</v>
      </c>
      <c r="H148" s="40"/>
      <c r="I148" s="69">
        <v>508900</v>
      </c>
      <c r="J148" s="40"/>
    </row>
    <row r="149" spans="1:10" ht="13.5" customHeight="1">
      <c r="A149" s="55"/>
      <c r="B149" s="155"/>
      <c r="C149" s="7" t="s">
        <v>111</v>
      </c>
      <c r="D149" s="37">
        <v>8000</v>
      </c>
      <c r="E149" s="40"/>
      <c r="F149" s="157"/>
      <c r="G149" s="70"/>
      <c r="H149" s="40"/>
      <c r="I149" s="70"/>
      <c r="J149" s="40"/>
    </row>
    <row r="150" spans="1:10" ht="13.5" customHeight="1">
      <c r="A150" s="55"/>
      <c r="B150" s="155"/>
      <c r="C150" s="7" t="s">
        <v>248</v>
      </c>
      <c r="D150" s="37">
        <v>6000</v>
      </c>
      <c r="E150" s="40"/>
      <c r="F150" s="157"/>
      <c r="G150" s="70"/>
      <c r="H150" s="40"/>
      <c r="I150" s="70"/>
      <c r="J150" s="40"/>
    </row>
    <row r="151" spans="1:10" ht="13.5" customHeight="1">
      <c r="A151" s="55"/>
      <c r="B151" s="155"/>
      <c r="C151" s="7" t="s">
        <v>112</v>
      </c>
      <c r="D151" s="37">
        <v>1800</v>
      </c>
      <c r="E151" s="40"/>
      <c r="F151" s="157"/>
      <c r="G151" s="70"/>
      <c r="H151" s="40"/>
      <c r="I151" s="70"/>
      <c r="J151" s="40"/>
    </row>
    <row r="152" spans="1:10" ht="13.5" customHeight="1">
      <c r="A152" s="55"/>
      <c r="B152" s="155"/>
      <c r="C152" s="7" t="s">
        <v>113</v>
      </c>
      <c r="D152" s="37">
        <v>7800</v>
      </c>
      <c r="E152" s="40"/>
      <c r="F152" s="157"/>
      <c r="G152" s="70"/>
      <c r="H152" s="40"/>
      <c r="I152" s="70"/>
      <c r="J152" s="40"/>
    </row>
    <row r="153" spans="1:10" ht="29.25" customHeight="1">
      <c r="A153" s="55"/>
      <c r="B153" s="155"/>
      <c r="C153" s="33" t="s">
        <v>35</v>
      </c>
      <c r="D153" s="8">
        <v>166900</v>
      </c>
      <c r="E153" s="40"/>
      <c r="F153" s="157"/>
      <c r="G153" s="70"/>
      <c r="H153" s="40"/>
      <c r="I153" s="70"/>
      <c r="J153" s="40"/>
    </row>
    <row r="154" spans="1:10" ht="17.25" customHeight="1">
      <c r="A154" s="55"/>
      <c r="B154" s="155"/>
      <c r="C154" s="7" t="s">
        <v>114</v>
      </c>
      <c r="D154" s="37">
        <v>34000</v>
      </c>
      <c r="E154" s="40"/>
      <c r="F154" s="157"/>
      <c r="G154" s="70"/>
      <c r="H154" s="40"/>
      <c r="I154" s="70"/>
      <c r="J154" s="40"/>
    </row>
    <row r="155" spans="1:10" ht="18.75" customHeight="1">
      <c r="A155" s="55"/>
      <c r="B155" s="155"/>
      <c r="C155" s="7" t="s">
        <v>115</v>
      </c>
      <c r="D155" s="37">
        <v>123000</v>
      </c>
      <c r="E155" s="40"/>
      <c r="F155" s="157"/>
      <c r="G155" s="70"/>
      <c r="H155" s="40"/>
      <c r="I155" s="70"/>
      <c r="J155" s="40"/>
    </row>
    <row r="156" spans="1:10" ht="15.75" customHeight="1">
      <c r="A156" s="55"/>
      <c r="B156" s="155"/>
      <c r="C156" s="7" t="s">
        <v>116</v>
      </c>
      <c r="D156" s="37">
        <v>7900</v>
      </c>
      <c r="E156" s="40"/>
      <c r="F156" s="157"/>
      <c r="G156" s="70"/>
      <c r="H156" s="40"/>
      <c r="I156" s="70"/>
      <c r="J156" s="40"/>
    </row>
    <row r="157" spans="1:10" ht="17.25" customHeight="1">
      <c r="A157" s="56"/>
      <c r="B157" s="156"/>
      <c r="C157" s="7" t="s">
        <v>117</v>
      </c>
      <c r="D157" s="37">
        <v>2000</v>
      </c>
      <c r="E157" s="39"/>
      <c r="F157" s="153"/>
      <c r="G157" s="71"/>
      <c r="H157" s="39"/>
      <c r="I157" s="71"/>
      <c r="J157" s="39"/>
    </row>
    <row r="158" spans="1:10" ht="15" customHeight="1">
      <c r="A158" s="54" t="s">
        <v>5</v>
      </c>
      <c r="B158" s="154" t="s">
        <v>86</v>
      </c>
      <c r="C158" s="33" t="s">
        <v>26</v>
      </c>
      <c r="D158" s="8">
        <v>335000</v>
      </c>
      <c r="E158" s="38"/>
      <c r="F158" s="152" t="s">
        <v>105</v>
      </c>
      <c r="G158" s="69"/>
      <c r="H158" s="38"/>
      <c r="I158" s="69"/>
      <c r="J158" s="38"/>
    </row>
    <row r="159" spans="1:10" ht="13.5" customHeight="1">
      <c r="A159" s="55"/>
      <c r="B159" s="155"/>
      <c r="C159" s="7" t="s">
        <v>118</v>
      </c>
      <c r="D159" s="37">
        <v>20000</v>
      </c>
      <c r="E159" s="40"/>
      <c r="F159" s="157"/>
      <c r="G159" s="70"/>
      <c r="H159" s="40"/>
      <c r="I159" s="70"/>
      <c r="J159" s="40"/>
    </row>
    <row r="160" spans="1:10" ht="13.5" customHeight="1">
      <c r="A160" s="55"/>
      <c r="B160" s="155"/>
      <c r="C160" s="7" t="s">
        <v>252</v>
      </c>
      <c r="D160" s="37">
        <v>250000</v>
      </c>
      <c r="E160" s="40"/>
      <c r="F160" s="157"/>
      <c r="G160" s="70"/>
      <c r="H160" s="40"/>
      <c r="I160" s="70"/>
      <c r="J160" s="40"/>
    </row>
    <row r="161" spans="1:10" ht="13.5" customHeight="1">
      <c r="A161" s="55"/>
      <c r="B161" s="155"/>
      <c r="C161" s="7" t="s">
        <v>119</v>
      </c>
      <c r="D161" s="37">
        <v>2000</v>
      </c>
      <c r="E161" s="40"/>
      <c r="F161" s="157"/>
      <c r="G161" s="70"/>
      <c r="H161" s="40"/>
      <c r="I161" s="70"/>
      <c r="J161" s="40"/>
    </row>
    <row r="162" spans="1:10" ht="13.5" customHeight="1">
      <c r="A162" s="55"/>
      <c r="B162" s="155"/>
      <c r="C162" s="7" t="s">
        <v>120</v>
      </c>
      <c r="D162" s="37">
        <v>25000</v>
      </c>
      <c r="E162" s="40"/>
      <c r="F162" s="157"/>
      <c r="G162" s="70"/>
      <c r="H162" s="40"/>
      <c r="I162" s="70"/>
      <c r="J162" s="40"/>
    </row>
    <row r="163" spans="1:10" ht="13.5" customHeight="1">
      <c r="A163" s="55"/>
      <c r="B163" s="155"/>
      <c r="C163" s="7" t="s">
        <v>91</v>
      </c>
      <c r="D163" s="37">
        <v>12000</v>
      </c>
      <c r="E163" s="40"/>
      <c r="F163" s="157"/>
      <c r="G163" s="70"/>
      <c r="H163" s="40"/>
      <c r="I163" s="70"/>
      <c r="J163" s="40"/>
    </row>
    <row r="164" spans="1:10" ht="13.5" customHeight="1">
      <c r="A164" s="55"/>
      <c r="B164" s="155"/>
      <c r="C164" s="7" t="s">
        <v>121</v>
      </c>
      <c r="D164" s="37">
        <v>12000</v>
      </c>
      <c r="E164" s="40"/>
      <c r="F164" s="157"/>
      <c r="G164" s="70"/>
      <c r="H164" s="40"/>
      <c r="I164" s="70"/>
      <c r="J164" s="40"/>
    </row>
    <row r="165" spans="1:10" ht="13.5" customHeight="1">
      <c r="A165" s="55"/>
      <c r="B165" s="155"/>
      <c r="C165" s="7" t="s">
        <v>122</v>
      </c>
      <c r="D165" s="37">
        <v>5000</v>
      </c>
      <c r="E165" s="40"/>
      <c r="F165" s="157"/>
      <c r="G165" s="70"/>
      <c r="H165" s="40"/>
      <c r="I165" s="70"/>
      <c r="J165" s="40"/>
    </row>
    <row r="166" spans="1:10" ht="13.5" customHeight="1">
      <c r="A166" s="55"/>
      <c r="B166" s="155"/>
      <c r="C166" s="7" t="s">
        <v>123</v>
      </c>
      <c r="D166" s="37">
        <v>8000</v>
      </c>
      <c r="E166" s="40"/>
      <c r="F166" s="157"/>
      <c r="G166" s="70"/>
      <c r="H166" s="40"/>
      <c r="I166" s="70"/>
      <c r="J166" s="40"/>
    </row>
    <row r="167" spans="1:10" ht="13.5" customHeight="1">
      <c r="A167" s="55"/>
      <c r="B167" s="155"/>
      <c r="C167" s="7" t="s">
        <v>124</v>
      </c>
      <c r="D167" s="37">
        <v>1000</v>
      </c>
      <c r="E167" s="40"/>
      <c r="F167" s="157"/>
      <c r="G167" s="70"/>
      <c r="H167" s="40"/>
      <c r="I167" s="70"/>
      <c r="J167" s="40"/>
    </row>
    <row r="168" spans="1:10" ht="15" customHeight="1">
      <c r="A168" s="55"/>
      <c r="B168" s="155"/>
      <c r="C168" s="33" t="s">
        <v>136</v>
      </c>
      <c r="D168" s="8">
        <v>0</v>
      </c>
      <c r="E168" s="40"/>
      <c r="F168" s="157"/>
      <c r="G168" s="70"/>
      <c r="H168" s="40"/>
      <c r="I168" s="70"/>
      <c r="J168" s="40"/>
    </row>
    <row r="169" spans="1:10" ht="13.5" customHeight="1">
      <c r="A169" s="55"/>
      <c r="B169" s="155"/>
      <c r="C169" s="7" t="s">
        <v>125</v>
      </c>
      <c r="D169" s="37">
        <v>0</v>
      </c>
      <c r="E169" s="40"/>
      <c r="F169" s="157"/>
      <c r="G169" s="70"/>
      <c r="H169" s="40"/>
      <c r="I169" s="70"/>
      <c r="J169" s="40"/>
    </row>
    <row r="170" spans="1:10" ht="21" customHeight="1">
      <c r="A170" s="55"/>
      <c r="B170" s="155"/>
      <c r="C170" s="33" t="s">
        <v>27</v>
      </c>
      <c r="D170" s="8">
        <v>3000</v>
      </c>
      <c r="E170" s="40"/>
      <c r="F170" s="157"/>
      <c r="G170" s="70"/>
      <c r="H170" s="40"/>
      <c r="I170" s="70"/>
      <c r="J170" s="40"/>
    </row>
    <row r="171" spans="1:10" ht="15" customHeight="1">
      <c r="A171" s="55"/>
      <c r="B171" s="155"/>
      <c r="C171" s="7" t="s">
        <v>94</v>
      </c>
      <c r="D171" s="37">
        <v>1000</v>
      </c>
      <c r="E171" s="40"/>
      <c r="F171" s="157"/>
      <c r="G171" s="70"/>
      <c r="H171" s="40"/>
      <c r="I171" s="70"/>
      <c r="J171" s="40"/>
    </row>
    <row r="172" spans="1:10" ht="16.5" customHeight="1">
      <c r="A172" s="55"/>
      <c r="B172" s="155"/>
      <c r="C172" s="7" t="s">
        <v>126</v>
      </c>
      <c r="D172" s="37">
        <v>500</v>
      </c>
      <c r="E172" s="40"/>
      <c r="F172" s="157"/>
      <c r="G172" s="70"/>
      <c r="H172" s="40"/>
      <c r="I172" s="70"/>
      <c r="J172" s="40"/>
    </row>
    <row r="173" spans="1:10" ht="16.5" customHeight="1">
      <c r="A173" s="55"/>
      <c r="B173" s="155"/>
      <c r="C173" s="7" t="s">
        <v>127</v>
      </c>
      <c r="D173" s="37">
        <v>1500</v>
      </c>
      <c r="E173" s="40"/>
      <c r="F173" s="153"/>
      <c r="G173" s="71"/>
      <c r="H173" s="40"/>
      <c r="I173" s="71"/>
      <c r="J173" s="40"/>
    </row>
    <row r="174" spans="1:10" ht="17.25" customHeight="1">
      <c r="A174" s="55"/>
      <c r="B174" s="155"/>
      <c r="C174" s="33" t="s">
        <v>28</v>
      </c>
      <c r="D174" s="8">
        <v>2300</v>
      </c>
      <c r="E174" s="40"/>
      <c r="F174" s="152" t="s">
        <v>128</v>
      </c>
      <c r="G174" s="147">
        <v>2300</v>
      </c>
      <c r="H174" s="40"/>
      <c r="I174" s="147">
        <v>2300</v>
      </c>
      <c r="J174" s="40"/>
    </row>
    <row r="175" spans="1:10" ht="17.25" customHeight="1">
      <c r="A175" s="55"/>
      <c r="B175" s="155"/>
      <c r="C175" s="7" t="s">
        <v>129</v>
      </c>
      <c r="D175" s="37">
        <v>0</v>
      </c>
      <c r="E175" s="40"/>
      <c r="F175" s="157"/>
      <c r="G175" s="171"/>
      <c r="H175" s="40"/>
      <c r="I175" s="171"/>
      <c r="J175" s="40"/>
    </row>
    <row r="176" spans="1:10" ht="14.25" customHeight="1">
      <c r="A176" s="55"/>
      <c r="B176" s="155"/>
      <c r="C176" s="7" t="s">
        <v>130</v>
      </c>
      <c r="D176" s="37">
        <v>2300</v>
      </c>
      <c r="E176" s="40"/>
      <c r="F176" s="153"/>
      <c r="G176" s="148"/>
      <c r="H176" s="40"/>
      <c r="I176" s="148"/>
      <c r="J176" s="40"/>
    </row>
    <row r="177" spans="1:10" ht="17.25" customHeight="1">
      <c r="A177" s="55"/>
      <c r="B177" s="155"/>
      <c r="C177" s="33" t="s">
        <v>32</v>
      </c>
      <c r="D177" s="8">
        <v>3000</v>
      </c>
      <c r="E177" s="40"/>
      <c r="F177" s="152" t="s">
        <v>49</v>
      </c>
      <c r="G177" s="147">
        <v>0</v>
      </c>
      <c r="H177" s="40"/>
      <c r="I177" s="147">
        <v>0</v>
      </c>
      <c r="J177" s="40"/>
    </row>
    <row r="178" spans="1:10" ht="17.25" customHeight="1">
      <c r="A178" s="55"/>
      <c r="B178" s="155"/>
      <c r="C178" s="7" t="s">
        <v>99</v>
      </c>
      <c r="D178" s="37">
        <v>3000</v>
      </c>
      <c r="E178" s="40"/>
      <c r="F178" s="157"/>
      <c r="G178" s="171"/>
      <c r="H178" s="40"/>
      <c r="I178" s="171"/>
      <c r="J178" s="40"/>
    </row>
    <row r="179" spans="1:10" ht="17.25" customHeight="1">
      <c r="A179" s="55"/>
      <c r="B179" s="155"/>
      <c r="C179" s="7" t="s">
        <v>131</v>
      </c>
      <c r="D179" s="37">
        <v>0</v>
      </c>
      <c r="E179" s="40"/>
      <c r="F179" s="157"/>
      <c r="G179" s="171"/>
      <c r="H179" s="40"/>
      <c r="I179" s="171"/>
      <c r="J179" s="40"/>
    </row>
    <row r="180" spans="1:10" ht="17.25" customHeight="1">
      <c r="A180" s="55"/>
      <c r="B180" s="155"/>
      <c r="C180" s="7" t="s">
        <v>132</v>
      </c>
      <c r="D180" s="37">
        <v>0</v>
      </c>
      <c r="E180" s="40"/>
      <c r="F180" s="157"/>
      <c r="G180" s="171"/>
      <c r="H180" s="40"/>
      <c r="I180" s="171"/>
      <c r="J180" s="40"/>
    </row>
    <row r="181" spans="1:10" ht="17.25" customHeight="1">
      <c r="A181" s="55"/>
      <c r="B181" s="155"/>
      <c r="C181" s="7" t="s">
        <v>133</v>
      </c>
      <c r="D181" s="37">
        <v>0</v>
      </c>
      <c r="E181" s="40"/>
      <c r="F181" s="157"/>
      <c r="G181" s="171"/>
      <c r="H181" s="40"/>
      <c r="I181" s="171"/>
      <c r="J181" s="40"/>
    </row>
    <row r="182" spans="1:10" ht="17.25" customHeight="1">
      <c r="A182" s="55"/>
      <c r="B182" s="155"/>
      <c r="C182" s="7" t="s">
        <v>134</v>
      </c>
      <c r="D182" s="37">
        <v>0</v>
      </c>
      <c r="E182" s="40"/>
      <c r="F182" s="157"/>
      <c r="G182" s="171"/>
      <c r="H182" s="40"/>
      <c r="I182" s="171"/>
      <c r="J182" s="40"/>
    </row>
    <row r="183" spans="1:10" ht="17.25" customHeight="1">
      <c r="A183" s="55"/>
      <c r="B183" s="155"/>
      <c r="C183" s="7" t="s">
        <v>101</v>
      </c>
      <c r="D183" s="37">
        <v>0</v>
      </c>
      <c r="E183" s="40"/>
      <c r="F183" s="157"/>
      <c r="G183" s="171"/>
      <c r="H183" s="40"/>
      <c r="I183" s="171"/>
      <c r="J183" s="40"/>
    </row>
    <row r="184" spans="1:10" ht="18" customHeight="1">
      <c r="A184" s="55"/>
      <c r="B184" s="155"/>
      <c r="C184" s="33" t="s">
        <v>30</v>
      </c>
      <c r="D184" s="8">
        <v>0</v>
      </c>
      <c r="E184" s="40"/>
      <c r="F184" s="157"/>
      <c r="G184" s="171"/>
      <c r="H184" s="40"/>
      <c r="I184" s="171"/>
      <c r="J184" s="40"/>
    </row>
    <row r="185" spans="1:10" ht="15" customHeight="1">
      <c r="A185" s="55"/>
      <c r="B185" s="155"/>
      <c r="C185" s="7" t="s">
        <v>103</v>
      </c>
      <c r="D185" s="37">
        <v>0</v>
      </c>
      <c r="E185" s="40"/>
      <c r="F185" s="153"/>
      <c r="G185" s="148"/>
      <c r="H185" s="40"/>
      <c r="I185" s="148"/>
      <c r="J185" s="40"/>
    </row>
    <row r="186" spans="1:10" ht="21" customHeight="1">
      <c r="A186" s="55"/>
      <c r="B186" s="155"/>
      <c r="C186" s="33" t="s">
        <v>57</v>
      </c>
      <c r="D186" s="8">
        <v>250000</v>
      </c>
      <c r="E186" s="40"/>
      <c r="F186" s="152" t="s">
        <v>51</v>
      </c>
      <c r="G186" s="147">
        <v>500000</v>
      </c>
      <c r="H186" s="40"/>
      <c r="I186" s="38">
        <v>1000000</v>
      </c>
      <c r="J186" s="40"/>
    </row>
    <row r="187" spans="1:10" ht="24" customHeight="1">
      <c r="A187" s="30"/>
      <c r="B187" s="156"/>
      <c r="C187" s="32" t="s">
        <v>135</v>
      </c>
      <c r="D187" s="37">
        <v>250000</v>
      </c>
      <c r="E187" s="39"/>
      <c r="F187" s="153"/>
      <c r="G187" s="148"/>
      <c r="H187" s="39"/>
      <c r="I187" s="39"/>
      <c r="J187" s="39"/>
    </row>
    <row r="188" spans="1:10" ht="18" customHeight="1">
      <c r="A188" s="188" t="s">
        <v>56</v>
      </c>
      <c r="B188" s="189"/>
      <c r="C188" s="190"/>
      <c r="D188" s="8">
        <f>D141+D143+D145+D148+D153+D158+D168+D170+D174+D177+D184+D186</f>
        <v>837200</v>
      </c>
      <c r="E188" s="8">
        <f>E137+E139</f>
        <v>837200</v>
      </c>
      <c r="F188" s="21"/>
      <c r="G188" s="11">
        <f>SUM(G139:G186)</f>
        <v>978200</v>
      </c>
      <c r="H188" s="11">
        <f>SUM(H137:H186)</f>
        <v>978200</v>
      </c>
      <c r="I188" s="11">
        <f>SUM(I139:I186)</f>
        <v>1568200</v>
      </c>
      <c r="J188" s="11">
        <f>SUM(J137:J186)</f>
        <v>1568200</v>
      </c>
    </row>
    <row r="189" spans="1:10" ht="20.25" customHeight="1">
      <c r="A189" s="42"/>
      <c r="B189" s="42"/>
      <c r="C189" s="42"/>
      <c r="D189" s="43"/>
      <c r="E189" s="43"/>
      <c r="F189" s="44"/>
      <c r="G189" s="47"/>
      <c r="H189" s="47"/>
      <c r="I189" s="47"/>
      <c r="J189" s="47"/>
    </row>
    <row r="190" spans="1:10" ht="20.25" customHeight="1">
      <c r="A190" s="42"/>
      <c r="B190" s="42"/>
      <c r="C190" s="42"/>
      <c r="D190" s="43"/>
      <c r="E190" s="43"/>
      <c r="F190" s="44"/>
      <c r="G190" s="47"/>
      <c r="H190" s="47"/>
      <c r="I190" s="47"/>
      <c r="J190" s="47"/>
    </row>
    <row r="191" spans="1:11" ht="21" customHeight="1">
      <c r="A191" s="158" t="s">
        <v>150</v>
      </c>
      <c r="B191" s="158"/>
      <c r="C191" s="158"/>
      <c r="D191" s="158"/>
      <c r="E191" s="158"/>
      <c r="F191" s="158"/>
      <c r="G191" s="158"/>
      <c r="H191" s="158"/>
      <c r="I191" s="158"/>
      <c r="J191" s="158"/>
      <c r="K191" s="12"/>
    </row>
    <row r="192" spans="1:11" ht="24" customHeight="1">
      <c r="A192" s="172" t="s">
        <v>61</v>
      </c>
      <c r="B192" s="159" t="s">
        <v>0</v>
      </c>
      <c r="C192" s="159" t="s">
        <v>14</v>
      </c>
      <c r="D192" s="163" t="s">
        <v>151</v>
      </c>
      <c r="E192" s="164"/>
      <c r="F192" s="159" t="s">
        <v>43</v>
      </c>
      <c r="G192" s="163" t="s">
        <v>42</v>
      </c>
      <c r="H192" s="164"/>
      <c r="I192" s="163" t="s">
        <v>152</v>
      </c>
      <c r="J192" s="164"/>
      <c r="K192" s="2"/>
    </row>
    <row r="193" spans="1:11" ht="22.5" customHeight="1">
      <c r="A193" s="172"/>
      <c r="B193" s="160"/>
      <c r="C193" s="160"/>
      <c r="D193" s="4" t="s">
        <v>1</v>
      </c>
      <c r="E193" s="4" t="s">
        <v>2</v>
      </c>
      <c r="F193" s="160"/>
      <c r="G193" s="4" t="s">
        <v>1</v>
      </c>
      <c r="H193" s="4" t="s">
        <v>2</v>
      </c>
      <c r="I193" s="4" t="s">
        <v>1</v>
      </c>
      <c r="J193" s="4" t="s">
        <v>2</v>
      </c>
      <c r="K193" s="5"/>
    </row>
    <row r="194" spans="1:10" ht="29.25" customHeight="1">
      <c r="A194" s="185" t="s">
        <v>6</v>
      </c>
      <c r="B194" s="154" t="s">
        <v>87</v>
      </c>
      <c r="C194" s="33" t="s">
        <v>139</v>
      </c>
      <c r="D194" s="3"/>
      <c r="E194" s="8">
        <v>25000</v>
      </c>
      <c r="F194" s="152" t="s">
        <v>140</v>
      </c>
      <c r="G194" s="177"/>
      <c r="H194" s="147">
        <v>6500</v>
      </c>
      <c r="I194" s="149"/>
      <c r="J194" s="147">
        <v>6500</v>
      </c>
    </row>
    <row r="195" spans="1:10" ht="23.25" customHeight="1">
      <c r="A195" s="186"/>
      <c r="B195" s="155"/>
      <c r="C195" s="7" t="s">
        <v>141</v>
      </c>
      <c r="D195" s="3"/>
      <c r="E195" s="18">
        <v>25000</v>
      </c>
      <c r="F195" s="153"/>
      <c r="G195" s="225"/>
      <c r="H195" s="148"/>
      <c r="I195" s="150"/>
      <c r="J195" s="148"/>
    </row>
    <row r="196" spans="1:10" ht="18.75" customHeight="1">
      <c r="A196" s="186"/>
      <c r="B196" s="174"/>
      <c r="C196" s="33" t="s">
        <v>138</v>
      </c>
      <c r="D196" s="8">
        <v>15100</v>
      </c>
      <c r="E196" s="165"/>
      <c r="F196" s="152" t="s">
        <v>45</v>
      </c>
      <c r="G196" s="38"/>
      <c r="H196" s="149"/>
      <c r="I196" s="38"/>
      <c r="J196" s="165"/>
    </row>
    <row r="197" spans="1:10" ht="18.75" customHeight="1">
      <c r="A197" s="186"/>
      <c r="B197" s="174"/>
      <c r="C197" s="7" t="s">
        <v>64</v>
      </c>
      <c r="D197" s="37">
        <v>15100</v>
      </c>
      <c r="E197" s="166"/>
      <c r="F197" s="157"/>
      <c r="G197" s="40"/>
      <c r="H197" s="184"/>
      <c r="I197" s="40"/>
      <c r="J197" s="166"/>
    </row>
    <row r="198" spans="1:10" ht="15" customHeight="1">
      <c r="A198" s="186"/>
      <c r="B198" s="174"/>
      <c r="C198" s="33" t="s">
        <v>18</v>
      </c>
      <c r="D198" s="8">
        <v>3400</v>
      </c>
      <c r="E198" s="166"/>
      <c r="F198" s="157"/>
      <c r="G198" s="40"/>
      <c r="H198" s="184"/>
      <c r="I198" s="40"/>
      <c r="J198" s="166"/>
    </row>
    <row r="199" spans="1:10" ht="15" customHeight="1">
      <c r="A199" s="186"/>
      <c r="B199" s="174"/>
      <c r="C199" s="7" t="s">
        <v>109</v>
      </c>
      <c r="D199" s="37">
        <v>3100</v>
      </c>
      <c r="E199" s="166"/>
      <c r="F199" s="157"/>
      <c r="G199" s="40"/>
      <c r="H199" s="184"/>
      <c r="I199" s="40"/>
      <c r="J199" s="166"/>
    </row>
    <row r="200" spans="1:10" ht="15" customHeight="1">
      <c r="A200" s="186"/>
      <c r="B200" s="174"/>
      <c r="C200" s="7" t="s">
        <v>142</v>
      </c>
      <c r="D200" s="37">
        <v>300</v>
      </c>
      <c r="E200" s="166"/>
      <c r="F200" s="153"/>
      <c r="G200" s="39"/>
      <c r="H200" s="184"/>
      <c r="I200" s="39"/>
      <c r="J200" s="166"/>
    </row>
    <row r="201" spans="1:10" ht="23.25" customHeight="1">
      <c r="A201" s="186"/>
      <c r="B201" s="174"/>
      <c r="C201" s="33" t="s">
        <v>137</v>
      </c>
      <c r="D201" s="8">
        <v>6500</v>
      </c>
      <c r="E201" s="166"/>
      <c r="F201" s="152" t="s">
        <v>46</v>
      </c>
      <c r="G201" s="147">
        <v>6500</v>
      </c>
      <c r="H201" s="184"/>
      <c r="I201" s="147">
        <v>6500</v>
      </c>
      <c r="J201" s="166"/>
    </row>
    <row r="202" spans="1:10" ht="23.25" customHeight="1">
      <c r="A202" s="186"/>
      <c r="B202" s="174"/>
      <c r="C202" s="7" t="s">
        <v>137</v>
      </c>
      <c r="D202" s="37">
        <v>6500</v>
      </c>
      <c r="E202" s="166"/>
      <c r="F202" s="153"/>
      <c r="G202" s="148"/>
      <c r="H202" s="184"/>
      <c r="I202" s="148"/>
      <c r="J202" s="166"/>
    </row>
    <row r="203" spans="1:10" ht="30" customHeight="1">
      <c r="A203" s="191" t="s">
        <v>143</v>
      </c>
      <c r="B203" s="192"/>
      <c r="C203" s="193"/>
      <c r="D203" s="9">
        <f>D196+D198+D201</f>
        <v>25000</v>
      </c>
      <c r="E203" s="8">
        <f>SUM(E194)</f>
        <v>25000</v>
      </c>
      <c r="F203" s="22"/>
      <c r="G203" s="8">
        <f>SUM(G196:G202)</f>
        <v>6500</v>
      </c>
      <c r="H203" s="8">
        <f>SUM(H194:H202)</f>
        <v>6500</v>
      </c>
      <c r="I203" s="8">
        <f>SUM(I196:I202)</f>
        <v>6500</v>
      </c>
      <c r="J203" s="8">
        <f>SUM(J194:J202)</f>
        <v>6500</v>
      </c>
    </row>
    <row r="204" spans="1:10" ht="21" customHeight="1">
      <c r="A204" s="188" t="s">
        <v>34</v>
      </c>
      <c r="B204" s="189"/>
      <c r="C204" s="190"/>
      <c r="D204" s="8">
        <f>D80+D127+D188++D203</f>
        <v>5722500</v>
      </c>
      <c r="E204" s="8">
        <f>E80+E127+E188++E203</f>
        <v>5722500</v>
      </c>
      <c r="F204" s="21"/>
      <c r="G204" s="8">
        <f>G80+G127+G188++G203</f>
        <v>5830000</v>
      </c>
      <c r="H204" s="8">
        <f>H80+H127+H188+H203</f>
        <v>5830000</v>
      </c>
      <c r="I204" s="8">
        <f>I80+I127+I188++I203</f>
        <v>6420000</v>
      </c>
      <c r="J204" s="8">
        <f>J80+J127+J188+J203</f>
        <v>6420000</v>
      </c>
    </row>
    <row r="206" ht="12.75" customHeight="1">
      <c r="B206" s="83" t="s">
        <v>144</v>
      </c>
    </row>
    <row r="207" spans="2:10" ht="12.75" customHeight="1">
      <c r="B207" s="83" t="s">
        <v>58</v>
      </c>
      <c r="C207" s="83"/>
      <c r="D207" s="83"/>
      <c r="E207" s="83"/>
      <c r="F207" s="83"/>
      <c r="G207" s="83" t="s">
        <v>253</v>
      </c>
      <c r="H207" s="83"/>
      <c r="I207" s="83"/>
      <c r="J207" s="83"/>
    </row>
    <row r="208" spans="2:10" ht="12.75" customHeight="1">
      <c r="B208" s="83" t="s">
        <v>249</v>
      </c>
      <c r="C208" s="83"/>
      <c r="D208" s="83"/>
      <c r="E208" s="83"/>
      <c r="F208" s="83"/>
      <c r="G208" s="83" t="s">
        <v>257</v>
      </c>
      <c r="H208" s="83"/>
      <c r="I208" s="83"/>
      <c r="J208" s="83"/>
    </row>
    <row r="209" spans="2:10" ht="12.75" customHeight="1">
      <c r="B209" s="83" t="s">
        <v>250</v>
      </c>
      <c r="C209" s="83"/>
      <c r="D209" s="83"/>
      <c r="E209" s="83"/>
      <c r="F209" s="83"/>
      <c r="G209" s="83" t="s">
        <v>254</v>
      </c>
      <c r="H209" s="83"/>
      <c r="I209" s="83"/>
      <c r="J209" s="83"/>
    </row>
    <row r="210" spans="2:10" ht="12.75" customHeight="1">
      <c r="B210" s="83" t="s">
        <v>251</v>
      </c>
      <c r="C210" s="83"/>
      <c r="D210" s="83"/>
      <c r="E210" s="83"/>
      <c r="F210" s="83"/>
      <c r="G210" s="83" t="s">
        <v>256</v>
      </c>
      <c r="H210" s="83"/>
      <c r="I210" s="83"/>
      <c r="J210" s="83"/>
    </row>
    <row r="211" spans="2:7" ht="12.75" customHeight="1">
      <c r="B211" s="1"/>
      <c r="G211" s="83" t="s">
        <v>255</v>
      </c>
    </row>
    <row r="212" spans="2:7" ht="12.75" customHeight="1">
      <c r="B212" s="1"/>
      <c r="G212" s="83" t="s">
        <v>258</v>
      </c>
    </row>
    <row r="213" ht="12.75" customHeight="1">
      <c r="B213" s="1"/>
    </row>
    <row r="214" ht="12.75" customHeight="1">
      <c r="B214" s="83" t="s">
        <v>261</v>
      </c>
    </row>
    <row r="215" ht="12.75" customHeight="1">
      <c r="B215" s="83" t="s">
        <v>259</v>
      </c>
    </row>
    <row r="216" ht="12.75" customHeight="1">
      <c r="B216" s="83" t="s">
        <v>260</v>
      </c>
    </row>
    <row r="217" spans="1:11" ht="21" customHeight="1" thickBot="1">
      <c r="A217" s="151" t="s">
        <v>153</v>
      </c>
      <c r="B217" s="151"/>
      <c r="C217" s="151"/>
      <c r="D217" s="151"/>
      <c r="E217" s="151"/>
      <c r="F217" s="151"/>
      <c r="G217" s="151"/>
      <c r="H217" s="151"/>
      <c r="I217" s="151"/>
      <c r="J217" s="151"/>
      <c r="K217" s="12"/>
    </row>
    <row r="218" spans="1:11" ht="27" customHeight="1">
      <c r="A218" s="182"/>
      <c r="B218" s="207" t="s">
        <v>14</v>
      </c>
      <c r="C218" s="208"/>
      <c r="D218" s="179" t="s">
        <v>151</v>
      </c>
      <c r="E218" s="183"/>
      <c r="F218" s="206" t="s">
        <v>43</v>
      </c>
      <c r="G218" s="179" t="s">
        <v>42</v>
      </c>
      <c r="H218" s="183"/>
      <c r="I218" s="179" t="s">
        <v>152</v>
      </c>
      <c r="J218" s="180"/>
      <c r="K218" s="2"/>
    </row>
    <row r="219" spans="1:11" ht="20.25" customHeight="1">
      <c r="A219" s="182"/>
      <c r="B219" s="209"/>
      <c r="C219" s="210"/>
      <c r="D219" s="4" t="s">
        <v>1</v>
      </c>
      <c r="E219" s="4" t="s">
        <v>2</v>
      </c>
      <c r="F219" s="160"/>
      <c r="G219" s="4" t="s">
        <v>1</v>
      </c>
      <c r="H219" s="4" t="s">
        <v>2</v>
      </c>
      <c r="I219" s="4" t="s">
        <v>1</v>
      </c>
      <c r="J219" s="81" t="s">
        <v>2</v>
      </c>
      <c r="K219" s="5"/>
    </row>
    <row r="220" spans="1:11" ht="28.5" customHeight="1">
      <c r="A220" s="31"/>
      <c r="B220" s="204" t="s">
        <v>139</v>
      </c>
      <c r="C220" s="205"/>
      <c r="D220" s="4"/>
      <c r="E220" s="73">
        <v>25000</v>
      </c>
      <c r="F220" s="213" t="s">
        <v>264</v>
      </c>
      <c r="G220" s="84"/>
      <c r="H220" s="216">
        <v>4563500</v>
      </c>
      <c r="I220" s="84"/>
      <c r="J220" s="230">
        <v>4563500</v>
      </c>
      <c r="K220" s="5"/>
    </row>
    <row r="221" spans="1:11" ht="28.5" customHeight="1">
      <c r="A221" s="31"/>
      <c r="B221" s="204" t="s">
        <v>263</v>
      </c>
      <c r="C221" s="205"/>
      <c r="D221" s="92"/>
      <c r="E221" s="73">
        <v>4500000</v>
      </c>
      <c r="F221" s="214"/>
      <c r="G221" s="93"/>
      <c r="H221" s="217"/>
      <c r="I221" s="93"/>
      <c r="J221" s="231"/>
      <c r="K221" s="5"/>
    </row>
    <row r="222" spans="1:11" ht="28.5" customHeight="1">
      <c r="A222" s="31"/>
      <c r="B222" s="196" t="s">
        <v>59</v>
      </c>
      <c r="C222" s="197"/>
      <c r="D222" s="92"/>
      <c r="E222" s="73">
        <v>57000</v>
      </c>
      <c r="F222" s="215"/>
      <c r="G222" s="93"/>
      <c r="H222" s="218"/>
      <c r="I222" s="93"/>
      <c r="J222" s="232"/>
      <c r="K222" s="5"/>
    </row>
    <row r="223" spans="1:10" ht="33" customHeight="1">
      <c r="A223" s="198"/>
      <c r="B223" s="196" t="s">
        <v>74</v>
      </c>
      <c r="C223" s="197"/>
      <c r="D223" s="52"/>
      <c r="E223" s="3">
        <v>200</v>
      </c>
      <c r="F223" s="109"/>
      <c r="G223" s="26"/>
      <c r="H223" s="107">
        <v>200</v>
      </c>
      <c r="I223" s="201"/>
      <c r="J223" s="108">
        <v>200</v>
      </c>
    </row>
    <row r="224" spans="1:10" ht="24" customHeight="1">
      <c r="A224" s="198"/>
      <c r="B224" s="196" t="s">
        <v>21</v>
      </c>
      <c r="C224" s="197"/>
      <c r="D224" s="52"/>
      <c r="E224" s="3">
        <v>313100</v>
      </c>
      <c r="F224" s="85" t="s">
        <v>52</v>
      </c>
      <c r="G224" s="26"/>
      <c r="H224" s="87">
        <v>313100</v>
      </c>
      <c r="I224" s="201"/>
      <c r="J224" s="88">
        <v>313100</v>
      </c>
    </row>
    <row r="225" spans="1:10" ht="16.5" customHeight="1">
      <c r="A225" s="198"/>
      <c r="B225" s="196" t="s">
        <v>22</v>
      </c>
      <c r="C225" s="197"/>
      <c r="D225" s="52"/>
      <c r="E225" s="3">
        <v>2000</v>
      </c>
      <c r="F225" s="228" t="s">
        <v>53</v>
      </c>
      <c r="G225" s="26"/>
      <c r="H225" s="211">
        <v>32000</v>
      </c>
      <c r="I225" s="201"/>
      <c r="J225" s="226">
        <v>32000</v>
      </c>
    </row>
    <row r="226" spans="1:10" ht="31.5" customHeight="1">
      <c r="A226" s="198"/>
      <c r="B226" s="196" t="s">
        <v>23</v>
      </c>
      <c r="C226" s="197"/>
      <c r="D226" s="52"/>
      <c r="E226" s="3">
        <v>30000</v>
      </c>
      <c r="F226" s="229"/>
      <c r="G226" s="26"/>
      <c r="H226" s="212"/>
      <c r="I226" s="201"/>
      <c r="J226" s="227"/>
    </row>
    <row r="227" spans="1:10" ht="23.25" customHeight="1">
      <c r="A227" s="198"/>
      <c r="B227" s="196" t="s">
        <v>15</v>
      </c>
      <c r="C227" s="197"/>
      <c r="D227" s="52"/>
      <c r="E227" s="3">
        <v>780200</v>
      </c>
      <c r="F227" s="85" t="s">
        <v>44</v>
      </c>
      <c r="G227" s="26"/>
      <c r="H227" s="87">
        <v>921200</v>
      </c>
      <c r="I227" s="201"/>
      <c r="J227" s="88">
        <v>1511200</v>
      </c>
    </row>
    <row r="228" spans="1:10" ht="23.25" customHeight="1">
      <c r="A228" s="198"/>
      <c r="B228" s="196" t="s">
        <v>81</v>
      </c>
      <c r="C228" s="197"/>
      <c r="D228" s="52"/>
      <c r="E228" s="3"/>
      <c r="F228" s="91" t="s">
        <v>145</v>
      </c>
      <c r="G228" s="26"/>
      <c r="H228" s="89"/>
      <c r="I228" s="201"/>
      <c r="J228" s="90"/>
    </row>
    <row r="229" spans="1:10" ht="21.75" customHeight="1">
      <c r="A229" s="198"/>
      <c r="B229" s="204" t="s">
        <v>37</v>
      </c>
      <c r="C229" s="205"/>
      <c r="D229" s="53"/>
      <c r="E229" s="3">
        <v>15000</v>
      </c>
      <c r="F229" s="85" t="s">
        <v>54</v>
      </c>
      <c r="G229" s="27"/>
      <c r="H229" s="87">
        <v>0</v>
      </c>
      <c r="I229" s="202"/>
      <c r="J229" s="106" t="s">
        <v>60</v>
      </c>
    </row>
    <row r="230" spans="1:10" ht="32.25" customHeight="1" thickBot="1">
      <c r="A230" s="198"/>
      <c r="B230" s="233" t="s">
        <v>146</v>
      </c>
      <c r="C230" s="235"/>
      <c r="D230" s="234"/>
      <c r="E230" s="15">
        <f>SUM(E220:E229)</f>
        <v>5722500</v>
      </c>
      <c r="F230" s="100"/>
      <c r="G230" s="101"/>
      <c r="H230" s="16">
        <f>SUM(H220:H229)</f>
        <v>5830000</v>
      </c>
      <c r="I230" s="100"/>
      <c r="J230" s="82">
        <f>SUM(J220:J229)</f>
        <v>6420000</v>
      </c>
    </row>
    <row r="231" spans="1:10" ht="21.75" customHeight="1">
      <c r="A231" s="198"/>
      <c r="B231" s="96"/>
      <c r="C231" s="96"/>
      <c r="D231" s="66"/>
      <c r="E231" s="98"/>
      <c r="F231" s="99"/>
      <c r="G231" s="86"/>
      <c r="H231" s="95"/>
      <c r="I231" s="99"/>
      <c r="J231" s="97"/>
    </row>
    <row r="232" spans="1:10" ht="21.75" customHeight="1">
      <c r="A232" s="198"/>
      <c r="B232" s="96"/>
      <c r="C232" s="96"/>
      <c r="D232" s="66"/>
      <c r="E232" s="98"/>
      <c r="F232" s="99"/>
      <c r="G232" s="86"/>
      <c r="H232" s="95"/>
      <c r="I232" s="99"/>
      <c r="J232" s="97"/>
    </row>
    <row r="233" spans="1:10" ht="21.75" customHeight="1">
      <c r="A233" s="198"/>
      <c r="B233" s="96"/>
      <c r="C233" s="96"/>
      <c r="D233" s="66"/>
      <c r="E233" s="98"/>
      <c r="F233" s="99"/>
      <c r="G233" s="86"/>
      <c r="H233" s="95"/>
      <c r="I233" s="99"/>
      <c r="J233" s="97"/>
    </row>
    <row r="234" spans="1:10" ht="21.75" customHeight="1">
      <c r="A234" s="198"/>
      <c r="B234" s="96"/>
      <c r="C234" s="96"/>
      <c r="D234" s="66"/>
      <c r="E234" s="98"/>
      <c r="F234" s="99"/>
      <c r="G234" s="86"/>
      <c r="H234" s="95"/>
      <c r="I234" s="99"/>
      <c r="J234" s="97"/>
    </row>
    <row r="235" spans="1:10" ht="21.75" customHeight="1">
      <c r="A235" s="198"/>
      <c r="B235" s="96"/>
      <c r="C235" s="96"/>
      <c r="D235" s="66"/>
      <c r="E235" s="98"/>
      <c r="F235" s="99"/>
      <c r="G235" s="86"/>
      <c r="H235" s="95"/>
      <c r="I235" s="99"/>
      <c r="J235" s="97"/>
    </row>
    <row r="236" spans="1:10" ht="21.75" customHeight="1">
      <c r="A236" s="198"/>
      <c r="B236" s="96"/>
      <c r="C236" s="96"/>
      <c r="D236" s="66"/>
      <c r="E236" s="98"/>
      <c r="F236" s="99"/>
      <c r="G236" s="86"/>
      <c r="H236" s="95"/>
      <c r="I236" s="99"/>
      <c r="J236" s="97"/>
    </row>
    <row r="237" spans="1:11" ht="21" customHeight="1">
      <c r="A237" s="198"/>
      <c r="B237" s="96"/>
      <c r="C237" s="96"/>
      <c r="D237" s="66"/>
      <c r="E237" s="98"/>
      <c r="F237" s="99"/>
      <c r="G237" s="86"/>
      <c r="H237" s="95"/>
      <c r="I237" s="99"/>
      <c r="J237" s="97"/>
      <c r="K237" s="12"/>
    </row>
    <row r="238" spans="1:11" ht="21.75" customHeight="1" thickBot="1">
      <c r="A238" s="198"/>
      <c r="B238" s="151" t="s">
        <v>153</v>
      </c>
      <c r="C238" s="151"/>
      <c r="D238" s="151"/>
      <c r="E238" s="151"/>
      <c r="F238" s="151"/>
      <c r="G238" s="151"/>
      <c r="H238" s="151"/>
      <c r="I238" s="151"/>
      <c r="J238" s="151"/>
      <c r="K238" s="151"/>
    </row>
    <row r="239" spans="1:11" ht="21.75" customHeight="1">
      <c r="A239" s="198"/>
      <c r="B239" s="207" t="s">
        <v>14</v>
      </c>
      <c r="C239" s="208"/>
      <c r="D239" s="179" t="s">
        <v>151</v>
      </c>
      <c r="E239" s="183"/>
      <c r="F239" s="206" t="s">
        <v>43</v>
      </c>
      <c r="G239" s="179" t="s">
        <v>42</v>
      </c>
      <c r="H239" s="183"/>
      <c r="I239" s="179" t="s">
        <v>152</v>
      </c>
      <c r="J239" s="180"/>
      <c r="K239" s="102"/>
    </row>
    <row r="240" spans="1:10" ht="21.75" customHeight="1">
      <c r="A240" s="198"/>
      <c r="B240" s="209"/>
      <c r="C240" s="210"/>
      <c r="D240" s="103" t="s">
        <v>1</v>
      </c>
      <c r="E240" s="103" t="s">
        <v>2</v>
      </c>
      <c r="F240" s="160"/>
      <c r="G240" s="103" t="s">
        <v>1</v>
      </c>
      <c r="H240" s="103" t="s">
        <v>2</v>
      </c>
      <c r="I240" s="103" t="s">
        <v>1</v>
      </c>
      <c r="J240" s="104" t="s">
        <v>2</v>
      </c>
    </row>
    <row r="241" spans="1:10" ht="15" customHeight="1">
      <c r="A241" s="198"/>
      <c r="B241" s="194" t="s">
        <v>16</v>
      </c>
      <c r="C241" s="195"/>
      <c r="D241" s="94">
        <v>3650300</v>
      </c>
      <c r="E241" s="166"/>
      <c r="F241" s="201" t="s">
        <v>45</v>
      </c>
      <c r="G241" s="219">
        <v>4296000</v>
      </c>
      <c r="H241" s="166"/>
      <c r="I241" s="222">
        <v>4296000</v>
      </c>
      <c r="J241" s="176"/>
    </row>
    <row r="242" spans="1:10" ht="12.75" customHeight="1">
      <c r="A242" s="198"/>
      <c r="B242" s="196" t="s">
        <v>17</v>
      </c>
      <c r="C242" s="197"/>
      <c r="D242" s="3">
        <v>50000</v>
      </c>
      <c r="E242" s="166"/>
      <c r="F242" s="201"/>
      <c r="G242" s="219"/>
      <c r="H242" s="166"/>
      <c r="I242" s="222"/>
      <c r="J242" s="176"/>
    </row>
    <row r="243" spans="1:10" ht="12.75" customHeight="1">
      <c r="A243" s="198"/>
      <c r="B243" s="196" t="s">
        <v>31</v>
      </c>
      <c r="C243" s="197"/>
      <c r="D243" s="3">
        <v>610600</v>
      </c>
      <c r="E243" s="166"/>
      <c r="F243" s="202"/>
      <c r="G243" s="220"/>
      <c r="H243" s="166"/>
      <c r="I243" s="223"/>
      <c r="J243" s="176"/>
    </row>
    <row r="244" spans="1:10" ht="12.75" customHeight="1">
      <c r="A244" s="198"/>
      <c r="B244" s="196" t="s">
        <v>24</v>
      </c>
      <c r="C244" s="197"/>
      <c r="D244" s="3">
        <v>273600</v>
      </c>
      <c r="E244" s="166"/>
      <c r="F244" s="203" t="s">
        <v>46</v>
      </c>
      <c r="G244" s="221">
        <v>1006500</v>
      </c>
      <c r="H244" s="166"/>
      <c r="I244" s="224">
        <v>1096500</v>
      </c>
      <c r="J244" s="176"/>
    </row>
    <row r="245" spans="1:10" ht="12.75" customHeight="1">
      <c r="A245" s="198"/>
      <c r="B245" s="196" t="s">
        <v>35</v>
      </c>
      <c r="C245" s="197"/>
      <c r="D245" s="3">
        <v>388900</v>
      </c>
      <c r="E245" s="166"/>
      <c r="F245" s="201"/>
      <c r="G245" s="219"/>
      <c r="H245" s="166"/>
      <c r="I245" s="222"/>
      <c r="J245" s="176"/>
    </row>
    <row r="246" spans="1:10" ht="12.75" customHeight="1">
      <c r="A246" s="198"/>
      <c r="B246" s="196" t="s">
        <v>26</v>
      </c>
      <c r="C246" s="197"/>
      <c r="D246" s="3">
        <v>410000</v>
      </c>
      <c r="E246" s="166"/>
      <c r="F246" s="201"/>
      <c r="G246" s="219"/>
      <c r="H246" s="166"/>
      <c r="I246" s="222"/>
      <c r="J246" s="176"/>
    </row>
    <row r="247" spans="1:10" ht="12.75" customHeight="1">
      <c r="A247" s="198"/>
      <c r="B247" s="196" t="s">
        <v>262</v>
      </c>
      <c r="C247" s="197"/>
      <c r="D247" s="3">
        <v>6500</v>
      </c>
      <c r="E247" s="166"/>
      <c r="F247" s="201"/>
      <c r="G247" s="219"/>
      <c r="H247" s="166"/>
      <c r="I247" s="222"/>
      <c r="J247" s="176"/>
    </row>
    <row r="248" spans="1:10" ht="12.75" customHeight="1">
      <c r="A248" s="198"/>
      <c r="B248" s="196" t="s">
        <v>27</v>
      </c>
      <c r="C248" s="197"/>
      <c r="D248" s="3">
        <v>32600</v>
      </c>
      <c r="E248" s="166"/>
      <c r="F248" s="202"/>
      <c r="G248" s="220"/>
      <c r="H248" s="166"/>
      <c r="I248" s="223"/>
      <c r="J248" s="176"/>
    </row>
    <row r="249" spans="1:10" ht="12.75" customHeight="1">
      <c r="A249" s="198"/>
      <c r="B249" s="196" t="s">
        <v>28</v>
      </c>
      <c r="C249" s="197"/>
      <c r="D249" s="3">
        <v>2500</v>
      </c>
      <c r="E249" s="166"/>
      <c r="F249" s="25" t="s">
        <v>50</v>
      </c>
      <c r="G249" s="6">
        <v>2500</v>
      </c>
      <c r="H249" s="166"/>
      <c r="I249" s="28">
        <v>2500</v>
      </c>
      <c r="J249" s="176"/>
    </row>
    <row r="250" spans="1:10" ht="12.75" customHeight="1">
      <c r="A250" s="198"/>
      <c r="B250" s="196" t="s">
        <v>36</v>
      </c>
      <c r="C250" s="197"/>
      <c r="D250" s="3">
        <v>0</v>
      </c>
      <c r="E250" s="166"/>
      <c r="F250" s="20" t="s">
        <v>55</v>
      </c>
      <c r="G250" s="6"/>
      <c r="H250" s="166"/>
      <c r="I250" s="28"/>
      <c r="J250" s="176"/>
    </row>
    <row r="251" spans="1:10" ht="12.75" customHeight="1">
      <c r="A251" s="198"/>
      <c r="B251" s="196" t="s">
        <v>32</v>
      </c>
      <c r="C251" s="197"/>
      <c r="D251" s="3">
        <v>44000</v>
      </c>
      <c r="E251" s="166"/>
      <c r="F251" s="203" t="s">
        <v>49</v>
      </c>
      <c r="G251" s="221">
        <v>25000</v>
      </c>
      <c r="H251" s="166"/>
      <c r="I251" s="224">
        <v>25000</v>
      </c>
      <c r="J251" s="176"/>
    </row>
    <row r="252" spans="1:10" ht="24" customHeight="1">
      <c r="A252" s="198"/>
      <c r="B252" s="196" t="s">
        <v>30</v>
      </c>
      <c r="C252" s="197"/>
      <c r="D252" s="3">
        <v>3500</v>
      </c>
      <c r="E252" s="166"/>
      <c r="F252" s="202"/>
      <c r="G252" s="220"/>
      <c r="H252" s="166"/>
      <c r="I252" s="223"/>
      <c r="J252" s="176"/>
    </row>
    <row r="253" spans="1:10" ht="39.75" customHeight="1">
      <c r="A253" s="198"/>
      <c r="B253" s="196" t="s">
        <v>33</v>
      </c>
      <c r="C253" s="197"/>
      <c r="D253" s="3">
        <v>250000</v>
      </c>
      <c r="E253" s="166"/>
      <c r="F253" s="19" t="s">
        <v>51</v>
      </c>
      <c r="G253" s="6">
        <v>500000</v>
      </c>
      <c r="H253" s="166"/>
      <c r="I253" s="28">
        <v>1000000</v>
      </c>
      <c r="J253" s="176"/>
    </row>
    <row r="254" spans="1:10" ht="25.5" customHeight="1" thickBot="1">
      <c r="A254" s="14"/>
      <c r="B254" s="233" t="s">
        <v>147</v>
      </c>
      <c r="C254" s="234"/>
      <c r="D254" s="15">
        <f>SUM(D223:D253)</f>
        <v>5722500</v>
      </c>
      <c r="E254" s="15"/>
      <c r="F254" s="23"/>
      <c r="G254" s="16">
        <f>SUM(G223:G253)</f>
        <v>5830000</v>
      </c>
      <c r="H254" s="15"/>
      <c r="I254" s="16">
        <f>SUM(I223:I253)</f>
        <v>6420000</v>
      </c>
      <c r="J254" s="105"/>
    </row>
    <row r="255" spans="4:8" ht="12.75" customHeight="1">
      <c r="D255" s="13"/>
      <c r="E255" s="13"/>
      <c r="F255" s="13"/>
      <c r="G255" s="13"/>
      <c r="H255" s="13"/>
    </row>
    <row r="256" spans="4:8" ht="12.75" customHeight="1">
      <c r="D256" s="13"/>
      <c r="E256" s="13"/>
      <c r="F256" s="13"/>
      <c r="G256" s="13"/>
      <c r="H256" s="13"/>
    </row>
    <row r="257" spans="4:8" ht="12.75" customHeight="1">
      <c r="D257" s="13"/>
      <c r="E257" s="13"/>
      <c r="F257" s="13"/>
      <c r="G257" s="13"/>
      <c r="H257" s="13"/>
    </row>
    <row r="258" spans="4:8" ht="12.75" customHeight="1">
      <c r="D258" s="13"/>
      <c r="E258" s="13"/>
      <c r="F258" s="13"/>
      <c r="G258" s="13"/>
      <c r="H258" s="13"/>
    </row>
    <row r="259" spans="4:8" ht="12.75" customHeight="1">
      <c r="D259" s="13"/>
      <c r="E259" s="13"/>
      <c r="F259" s="13"/>
      <c r="G259" s="13"/>
      <c r="H259" s="13"/>
    </row>
    <row r="260" spans="4:8" ht="12.75" customHeight="1">
      <c r="D260" s="13"/>
      <c r="E260" s="13"/>
      <c r="F260" s="13"/>
      <c r="G260" s="13"/>
      <c r="H260" s="13"/>
    </row>
    <row r="261" spans="4:8" ht="12.75" customHeight="1">
      <c r="D261" s="13"/>
      <c r="E261" s="13"/>
      <c r="F261" s="13"/>
      <c r="G261" s="13"/>
      <c r="H261" s="13"/>
    </row>
    <row r="262" spans="4:8" ht="12.75" customHeight="1">
      <c r="D262" s="13"/>
      <c r="E262" s="13"/>
      <c r="F262" s="13"/>
      <c r="G262" s="13"/>
      <c r="H262" s="13"/>
    </row>
    <row r="263" spans="4:8" ht="12.75" customHeight="1">
      <c r="D263" s="13"/>
      <c r="E263" s="13"/>
      <c r="F263" s="13"/>
      <c r="G263" s="13"/>
      <c r="H263" s="13"/>
    </row>
    <row r="264" spans="4:8" ht="12.75" customHeight="1">
      <c r="D264" s="13"/>
      <c r="E264" s="13"/>
      <c r="F264" s="13"/>
      <c r="G264" s="13"/>
      <c r="H264" s="13"/>
    </row>
    <row r="269" spans="2:3" ht="12.75" customHeight="1">
      <c r="B269" s="83" t="s">
        <v>154</v>
      </c>
      <c r="C269" s="1"/>
    </row>
    <row r="270" ht="12.75" customHeight="1">
      <c r="B270" s="1" t="s">
        <v>155</v>
      </c>
    </row>
    <row r="271" ht="12.75" customHeight="1">
      <c r="B271" s="1"/>
    </row>
    <row r="272" spans="2:9" ht="12.75" customHeight="1">
      <c r="B272" s="1" t="s">
        <v>156</v>
      </c>
      <c r="C272" s="1"/>
      <c r="H272" s="1"/>
      <c r="I272" s="1"/>
    </row>
    <row r="273" spans="2:3" ht="12.75" customHeight="1">
      <c r="B273" s="1" t="s">
        <v>157</v>
      </c>
      <c r="C273" s="1"/>
    </row>
    <row r="274" ht="12.75" customHeight="1">
      <c r="B274" s="1" t="s">
        <v>158</v>
      </c>
    </row>
    <row r="275" ht="12.75" customHeight="1">
      <c r="B275" s="83" t="s">
        <v>245</v>
      </c>
    </row>
    <row r="276" ht="12.75" customHeight="1">
      <c r="B276" s="83" t="s">
        <v>246</v>
      </c>
    </row>
    <row r="277" ht="12.75" customHeight="1">
      <c r="B277" s="1" t="s">
        <v>159</v>
      </c>
    </row>
    <row r="279" ht="12.75" customHeight="1">
      <c r="B279" s="1" t="s">
        <v>160</v>
      </c>
    </row>
    <row r="280" ht="12.75" customHeight="1">
      <c r="B280" s="1" t="s">
        <v>161</v>
      </c>
    </row>
    <row r="281" ht="12.75" customHeight="1">
      <c r="B281" s="1" t="s">
        <v>162</v>
      </c>
    </row>
    <row r="282" ht="12.75" customHeight="1">
      <c r="B282" s="1" t="s">
        <v>163</v>
      </c>
    </row>
    <row r="283" ht="12.75" customHeight="1">
      <c r="B283" s="1" t="s">
        <v>164</v>
      </c>
    </row>
    <row r="284" ht="12.75" customHeight="1">
      <c r="B284" s="1" t="s">
        <v>165</v>
      </c>
    </row>
    <row r="285" ht="12.75" customHeight="1">
      <c r="B285" s="1" t="s">
        <v>166</v>
      </c>
    </row>
    <row r="286" ht="12.75" customHeight="1">
      <c r="B286" s="1" t="s">
        <v>167</v>
      </c>
    </row>
    <row r="287" ht="12.75" customHeight="1">
      <c r="B287" s="1" t="s">
        <v>168</v>
      </c>
    </row>
    <row r="288" ht="12.75" customHeight="1">
      <c r="B288" s="1" t="s">
        <v>169</v>
      </c>
    </row>
    <row r="289" ht="12.75" customHeight="1">
      <c r="B289" t="s">
        <v>170</v>
      </c>
    </row>
    <row r="290" ht="12.75" customHeight="1">
      <c r="B290" s="1" t="s">
        <v>171</v>
      </c>
    </row>
    <row r="291" ht="12.75" customHeight="1">
      <c r="B291" s="1" t="s">
        <v>172</v>
      </c>
    </row>
    <row r="292" ht="12.75" customHeight="1">
      <c r="B292" s="1" t="s">
        <v>173</v>
      </c>
    </row>
    <row r="293" ht="12.75" customHeight="1">
      <c r="B293" s="1" t="s">
        <v>174</v>
      </c>
    </row>
    <row r="294" ht="12.75" customHeight="1">
      <c r="B294" s="1" t="s">
        <v>175</v>
      </c>
    </row>
    <row r="295" ht="12.75" customHeight="1">
      <c r="B295" s="1" t="s">
        <v>176</v>
      </c>
    </row>
    <row r="296" ht="12.75" customHeight="1">
      <c r="B296" s="1" t="s">
        <v>177</v>
      </c>
    </row>
    <row r="297" ht="12.75" customHeight="1">
      <c r="B297" s="1" t="s">
        <v>178</v>
      </c>
    </row>
    <row r="298" ht="12.75" customHeight="1">
      <c r="B298" s="1" t="s">
        <v>179</v>
      </c>
    </row>
    <row r="299" ht="12.75" customHeight="1">
      <c r="B299" s="1" t="s">
        <v>180</v>
      </c>
    </row>
    <row r="300" ht="12.75" customHeight="1">
      <c r="B300" s="1" t="s">
        <v>181</v>
      </c>
    </row>
    <row r="301" ht="12.75" customHeight="1">
      <c r="B301" s="1" t="s">
        <v>182</v>
      </c>
    </row>
    <row r="302" ht="12.75" customHeight="1">
      <c r="B302" s="1" t="s">
        <v>183</v>
      </c>
    </row>
    <row r="303" ht="12.75" customHeight="1">
      <c r="B303" s="1" t="s">
        <v>184</v>
      </c>
    </row>
    <row r="304" ht="12.75" customHeight="1">
      <c r="B304" s="1" t="s">
        <v>185</v>
      </c>
    </row>
    <row r="305" ht="12.75" customHeight="1">
      <c r="B305" s="1" t="s">
        <v>186</v>
      </c>
    </row>
    <row r="306" ht="12.75" customHeight="1">
      <c r="B306" s="1" t="s">
        <v>187</v>
      </c>
    </row>
    <row r="307" ht="12.75" customHeight="1">
      <c r="B307" s="1"/>
    </row>
    <row r="308" ht="12.75" customHeight="1">
      <c r="B308" s="1" t="s">
        <v>188</v>
      </c>
    </row>
    <row r="309" ht="12.75" customHeight="1">
      <c r="B309" s="1"/>
    </row>
    <row r="310" ht="12.75" customHeight="1">
      <c r="B310" s="1" t="s">
        <v>189</v>
      </c>
    </row>
    <row r="311" ht="12.75" customHeight="1">
      <c r="B311" s="1" t="s">
        <v>190</v>
      </c>
    </row>
    <row r="312" ht="12.75" customHeight="1">
      <c r="B312" s="1" t="s">
        <v>191</v>
      </c>
    </row>
    <row r="313" ht="12.75" customHeight="1">
      <c r="B313" s="1" t="s">
        <v>192</v>
      </c>
    </row>
    <row r="314" ht="12.75" customHeight="1">
      <c r="B314" s="1" t="s">
        <v>193</v>
      </c>
    </row>
    <row r="315" ht="12.75" customHeight="1">
      <c r="B315" t="s">
        <v>194</v>
      </c>
    </row>
    <row r="316" ht="12.75" customHeight="1">
      <c r="B316" s="1" t="s">
        <v>195</v>
      </c>
    </row>
    <row r="317" ht="12.75" customHeight="1">
      <c r="B317" s="1" t="s">
        <v>196</v>
      </c>
    </row>
    <row r="318" ht="12.75" customHeight="1">
      <c r="B318" t="s">
        <v>197</v>
      </c>
    </row>
    <row r="319" ht="12.75" customHeight="1">
      <c r="B319" s="1" t="s">
        <v>198</v>
      </c>
    </row>
    <row r="320" ht="12.75" customHeight="1">
      <c r="B320" s="1" t="s">
        <v>199</v>
      </c>
    </row>
    <row r="321" ht="12.75" customHeight="1">
      <c r="B321" t="s">
        <v>200</v>
      </c>
    </row>
    <row r="322" ht="12.75" customHeight="1">
      <c r="B322" s="1" t="s">
        <v>201</v>
      </c>
    </row>
    <row r="323" ht="12.75" customHeight="1">
      <c r="B323" s="1" t="s">
        <v>202</v>
      </c>
    </row>
    <row r="324" ht="12.75" customHeight="1">
      <c r="B324" s="1" t="s">
        <v>203</v>
      </c>
    </row>
    <row r="325" ht="12.75" customHeight="1">
      <c r="B325" s="1" t="s">
        <v>204</v>
      </c>
    </row>
    <row r="326" ht="12.75" customHeight="1">
      <c r="B326" t="s">
        <v>205</v>
      </c>
    </row>
    <row r="327" ht="12.75" customHeight="1">
      <c r="B327" s="1" t="s">
        <v>206</v>
      </c>
    </row>
    <row r="328" ht="12.75" customHeight="1">
      <c r="B328" s="1" t="s">
        <v>207</v>
      </c>
    </row>
    <row r="329" ht="12.75" customHeight="1">
      <c r="B329" s="1" t="s">
        <v>208</v>
      </c>
    </row>
    <row r="330" ht="12.75" customHeight="1">
      <c r="B330" s="1" t="s">
        <v>209</v>
      </c>
    </row>
    <row r="331" ht="12.75" customHeight="1">
      <c r="B331" s="1" t="s">
        <v>210</v>
      </c>
    </row>
    <row r="332" ht="12.75" customHeight="1">
      <c r="B332" s="1" t="s">
        <v>211</v>
      </c>
    </row>
    <row r="333" ht="12.75" customHeight="1">
      <c r="B333" s="1" t="s">
        <v>212</v>
      </c>
    </row>
    <row r="334" ht="12.75" customHeight="1">
      <c r="B334" s="1" t="s">
        <v>213</v>
      </c>
    </row>
    <row r="335" ht="12.75" customHeight="1">
      <c r="B335" s="1" t="s">
        <v>214</v>
      </c>
    </row>
    <row r="336" ht="12.75" customHeight="1">
      <c r="B336" s="1" t="s">
        <v>215</v>
      </c>
    </row>
    <row r="337" ht="12.75" customHeight="1">
      <c r="B337" s="1" t="s">
        <v>216</v>
      </c>
    </row>
    <row r="338" ht="12.75" customHeight="1">
      <c r="B338" s="1" t="s">
        <v>217</v>
      </c>
    </row>
    <row r="339" ht="12.75" customHeight="1">
      <c r="B339" s="1" t="s">
        <v>218</v>
      </c>
    </row>
    <row r="340" ht="12.75" customHeight="1">
      <c r="B340" s="1"/>
    </row>
    <row r="341" ht="12.75" customHeight="1">
      <c r="B341" s="1"/>
    </row>
    <row r="342" ht="12.75" customHeight="1">
      <c r="B342" s="1"/>
    </row>
    <row r="343" ht="12.75" customHeight="1">
      <c r="B343" s="1"/>
    </row>
    <row r="344" ht="12.75" customHeight="1">
      <c r="B344" s="1"/>
    </row>
    <row r="345" ht="12.75" customHeight="1">
      <c r="B345" s="1"/>
    </row>
    <row r="346" ht="12.75" customHeight="1">
      <c r="B346" s="1"/>
    </row>
    <row r="347" ht="12.75" customHeight="1">
      <c r="B347" t="s">
        <v>219</v>
      </c>
    </row>
    <row r="348" ht="12.75" customHeight="1">
      <c r="B348" t="s">
        <v>220</v>
      </c>
    </row>
    <row r="349" ht="12.75" customHeight="1">
      <c r="B349" t="s">
        <v>221</v>
      </c>
    </row>
    <row r="350" ht="12.75" customHeight="1">
      <c r="B350" t="s">
        <v>222</v>
      </c>
    </row>
    <row r="351" ht="12.75" customHeight="1">
      <c r="B351" t="s">
        <v>223</v>
      </c>
    </row>
    <row r="352" ht="12.75" customHeight="1">
      <c r="B352" t="s">
        <v>224</v>
      </c>
    </row>
    <row r="354" ht="12.75" customHeight="1">
      <c r="B354" t="s">
        <v>225</v>
      </c>
    </row>
    <row r="355" ht="12.75" customHeight="1">
      <c r="B355" t="s">
        <v>226</v>
      </c>
    </row>
    <row r="356" ht="12.75" customHeight="1">
      <c r="B356" t="s">
        <v>227</v>
      </c>
    </row>
    <row r="357" ht="12.75" customHeight="1">
      <c r="B357" t="s">
        <v>228</v>
      </c>
    </row>
    <row r="358" ht="12.75" customHeight="1">
      <c r="B358" t="s">
        <v>229</v>
      </c>
    </row>
    <row r="359" ht="12.75" customHeight="1">
      <c r="B359" t="s">
        <v>230</v>
      </c>
    </row>
    <row r="360" ht="12.75" customHeight="1">
      <c r="B360" t="s">
        <v>231</v>
      </c>
    </row>
    <row r="361" ht="12.75" customHeight="1">
      <c r="B361" t="s">
        <v>232</v>
      </c>
    </row>
    <row r="362" ht="12.75" customHeight="1">
      <c r="B362" t="s">
        <v>233</v>
      </c>
    </row>
    <row r="363" ht="12.75" customHeight="1">
      <c r="B363" t="s">
        <v>234</v>
      </c>
    </row>
    <row r="364" ht="12.75" customHeight="1">
      <c r="B364" t="s">
        <v>235</v>
      </c>
    </row>
    <row r="365" ht="12.75" customHeight="1">
      <c r="B365" t="s">
        <v>236</v>
      </c>
    </row>
    <row r="366" ht="12.75" customHeight="1">
      <c r="B366" t="s">
        <v>237</v>
      </c>
    </row>
    <row r="367" ht="12.75" customHeight="1">
      <c r="B367" t="s">
        <v>238</v>
      </c>
    </row>
    <row r="368" ht="12.75" customHeight="1">
      <c r="B368" t="s">
        <v>239</v>
      </c>
    </row>
    <row r="369" ht="12.75" customHeight="1">
      <c r="B369" t="s">
        <v>240</v>
      </c>
    </row>
    <row r="370" ht="12.75" customHeight="1">
      <c r="B370" t="s">
        <v>241</v>
      </c>
    </row>
    <row r="371" ht="12.75" customHeight="1">
      <c r="B371" t="s">
        <v>242</v>
      </c>
    </row>
    <row r="372" ht="12.75" customHeight="1">
      <c r="B372" t="s">
        <v>243</v>
      </c>
    </row>
    <row r="373" ht="12.75" customHeight="1">
      <c r="B373" t="s">
        <v>244</v>
      </c>
    </row>
    <row r="374" ht="12.75" customHeight="1">
      <c r="B374" t="s">
        <v>265</v>
      </c>
    </row>
  </sheetData>
  <sheetProtection/>
  <mergeCells count="182">
    <mergeCell ref="G201:G202"/>
    <mergeCell ref="I201:I202"/>
    <mergeCell ref="B254:C254"/>
    <mergeCell ref="B230:D230"/>
    <mergeCell ref="B238:K238"/>
    <mergeCell ref="B239:C240"/>
    <mergeCell ref="D239:E239"/>
    <mergeCell ref="F239:F240"/>
    <mergeCell ref="G239:H239"/>
    <mergeCell ref="I239:J239"/>
    <mergeCell ref="B221:C221"/>
    <mergeCell ref="B228:C228"/>
    <mergeCell ref="B222:C222"/>
    <mergeCell ref="J225:J226"/>
    <mergeCell ref="F225:F226"/>
    <mergeCell ref="B226:C226"/>
    <mergeCell ref="J220:J222"/>
    <mergeCell ref="I241:I243"/>
    <mergeCell ref="I244:I248"/>
    <mergeCell ref="I251:I252"/>
    <mergeCell ref="G174:G176"/>
    <mergeCell ref="I174:I176"/>
    <mergeCell ref="G177:G185"/>
    <mergeCell ref="I177:I185"/>
    <mergeCell ref="G186:G187"/>
    <mergeCell ref="I192:J192"/>
    <mergeCell ref="G194:G195"/>
    <mergeCell ref="G241:G243"/>
    <mergeCell ref="G244:G248"/>
    <mergeCell ref="G251:G252"/>
    <mergeCell ref="G121:G126"/>
    <mergeCell ref="I121:I126"/>
    <mergeCell ref="G76:G79"/>
    <mergeCell ref="I76:I79"/>
    <mergeCell ref="I141:I147"/>
    <mergeCell ref="I223:I229"/>
    <mergeCell ref="G141:G147"/>
    <mergeCell ref="B220:C220"/>
    <mergeCell ref="F218:F219"/>
    <mergeCell ref="B218:C219"/>
    <mergeCell ref="B227:C227"/>
    <mergeCell ref="B229:C229"/>
    <mergeCell ref="H225:H226"/>
    <mergeCell ref="B223:C223"/>
    <mergeCell ref="B225:C225"/>
    <mergeCell ref="F220:F222"/>
    <mergeCell ref="H220:H222"/>
    <mergeCell ref="F117:F118"/>
    <mergeCell ref="F192:F193"/>
    <mergeCell ref="J196:J202"/>
    <mergeCell ref="B224:C224"/>
    <mergeCell ref="J67:J79"/>
    <mergeCell ref="F92:F96"/>
    <mergeCell ref="F86:F87"/>
    <mergeCell ref="G86:H86"/>
    <mergeCell ref="I135:J135"/>
    <mergeCell ref="G192:H192"/>
    <mergeCell ref="F241:F243"/>
    <mergeCell ref="F244:F248"/>
    <mergeCell ref="F251:F252"/>
    <mergeCell ref="F139:F140"/>
    <mergeCell ref="F194:F195"/>
    <mergeCell ref="F121:F126"/>
    <mergeCell ref="F201:F202"/>
    <mergeCell ref="B253:C253"/>
    <mergeCell ref="B252:C252"/>
    <mergeCell ref="B244:C244"/>
    <mergeCell ref="B245:C245"/>
    <mergeCell ref="B246:C246"/>
    <mergeCell ref="B251:C251"/>
    <mergeCell ref="B249:C249"/>
    <mergeCell ref="B247:C247"/>
    <mergeCell ref="A62:J62"/>
    <mergeCell ref="A63:A64"/>
    <mergeCell ref="B63:B64"/>
    <mergeCell ref="D63:E63"/>
    <mergeCell ref="G63:H63"/>
    <mergeCell ref="F63:F64"/>
    <mergeCell ref="I63:J63"/>
    <mergeCell ref="D88:D100"/>
    <mergeCell ref="G88:G100"/>
    <mergeCell ref="A188:C188"/>
    <mergeCell ref="F90:F91"/>
    <mergeCell ref="H90:H91"/>
    <mergeCell ref="F135:F136"/>
    <mergeCell ref="G135:H135"/>
    <mergeCell ref="F67:F73"/>
    <mergeCell ref="F76:F79"/>
    <mergeCell ref="B241:C241"/>
    <mergeCell ref="B242:C242"/>
    <mergeCell ref="B243:C243"/>
    <mergeCell ref="B250:C250"/>
    <mergeCell ref="B248:C248"/>
    <mergeCell ref="C63:C64"/>
    <mergeCell ref="C192:C193"/>
    <mergeCell ref="A203:C203"/>
    <mergeCell ref="A204:C204"/>
    <mergeCell ref="A223:A253"/>
    <mergeCell ref="A194:A202"/>
    <mergeCell ref="B194:B202"/>
    <mergeCell ref="A80:C80"/>
    <mergeCell ref="A127:C127"/>
    <mergeCell ref="A135:A136"/>
    <mergeCell ref="B135:B136"/>
    <mergeCell ref="C135:C136"/>
    <mergeCell ref="B192:B193"/>
    <mergeCell ref="D12:H18"/>
    <mergeCell ref="A218:A219"/>
    <mergeCell ref="D218:E218"/>
    <mergeCell ref="G218:H218"/>
    <mergeCell ref="E67:E79"/>
    <mergeCell ref="H67:H79"/>
    <mergeCell ref="H196:H202"/>
    <mergeCell ref="D86:E86"/>
    <mergeCell ref="A192:A193"/>
    <mergeCell ref="A65:A79"/>
    <mergeCell ref="J241:J253"/>
    <mergeCell ref="E241:E253"/>
    <mergeCell ref="H241:H253"/>
    <mergeCell ref="E196:E202"/>
    <mergeCell ref="I88:I100"/>
    <mergeCell ref="I218:J218"/>
    <mergeCell ref="D135:E135"/>
    <mergeCell ref="F141:F147"/>
    <mergeCell ref="D192:E192"/>
    <mergeCell ref="F196:F200"/>
    <mergeCell ref="G67:G75"/>
    <mergeCell ref="I67:I75"/>
    <mergeCell ref="F88:F89"/>
    <mergeCell ref="H88:H89"/>
    <mergeCell ref="J88:J89"/>
    <mergeCell ref="A85:J85"/>
    <mergeCell ref="A86:A87"/>
    <mergeCell ref="B86:B87"/>
    <mergeCell ref="C86:C87"/>
    <mergeCell ref="B65:B79"/>
    <mergeCell ref="I119:I120"/>
    <mergeCell ref="A134:J134"/>
    <mergeCell ref="H92:H96"/>
    <mergeCell ref="J92:J96"/>
    <mergeCell ref="F97:F98"/>
    <mergeCell ref="H97:H98"/>
    <mergeCell ref="J97:J98"/>
    <mergeCell ref="F99:F100"/>
    <mergeCell ref="H99:H100"/>
    <mergeCell ref="J99:J100"/>
    <mergeCell ref="I86:J86"/>
    <mergeCell ref="B88:B107"/>
    <mergeCell ref="E101:E107"/>
    <mergeCell ref="A113:A126"/>
    <mergeCell ref="B113:B126"/>
    <mergeCell ref="F113:F116"/>
    <mergeCell ref="G117:G118"/>
    <mergeCell ref="I117:I118"/>
    <mergeCell ref="F119:F120"/>
    <mergeCell ref="G119:G120"/>
    <mergeCell ref="A191:J191"/>
    <mergeCell ref="G137:G138"/>
    <mergeCell ref="G139:G140"/>
    <mergeCell ref="H137:H138"/>
    <mergeCell ref="I137:I138"/>
    <mergeCell ref="J137:J138"/>
    <mergeCell ref="I139:I140"/>
    <mergeCell ref="F174:F176"/>
    <mergeCell ref="F177:F185"/>
    <mergeCell ref="A40:K40"/>
    <mergeCell ref="H194:H195"/>
    <mergeCell ref="I194:I195"/>
    <mergeCell ref="J194:J195"/>
    <mergeCell ref="A217:J217"/>
    <mergeCell ref="F186:F187"/>
    <mergeCell ref="B137:B157"/>
    <mergeCell ref="F148:F157"/>
    <mergeCell ref="B158:B187"/>
    <mergeCell ref="F158:F173"/>
    <mergeCell ref="B42:C42"/>
    <mergeCell ref="B43:C43"/>
    <mergeCell ref="B41:C41"/>
    <mergeCell ref="B51:C51"/>
    <mergeCell ref="B52:C52"/>
    <mergeCell ref="B46:C46"/>
    <mergeCell ref="B48:C48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Tajnica</cp:lastModifiedBy>
  <cp:lastPrinted>2015-12-21T13:37:53Z</cp:lastPrinted>
  <dcterms:created xsi:type="dcterms:W3CDTF">2015-12-22T13:07:55Z</dcterms:created>
  <dcterms:modified xsi:type="dcterms:W3CDTF">2015-12-22T13:07:55Z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9BEA2497F639C517C109DF9D3D8A72A06A11D7ED7919DC0FB36AD86A9F810E26977B36CD805811F7EE1CDFCE9C3F429D709931577284DCBAC6729103794A932EB6BD0B1CB2CFA6717DDD14A5FBB996C027AD7BD2E1B0457341DF4491F891A681E9443A734361CD07C3C85B968AA4B2781C480CC8C9F86A9DE90B9DF49FD6176</vt:lpwstr>
  </property>
  <property fmtid="{D5CDD505-2E9C-101B-9397-08002B2CF9AE}" pid="7" name="Business Objects Context Information5">
    <vt:lpwstr>E7EC464C7866F72E19F8E7276D34C5290C949E8D736C11C41898E8C67635E799CA2DDF74E715BBA1D8CEBBF3DF49E3F01E7D32E9675C88DB0E91D8665E8DEDE3D7BBA6A0E4CD324E7C12959BA1A7732409CD09FD11FBBF707B837FC9631EEFE7525E72799AF9E5556B05C54DA52C8C086D3EC85A73255D5C1690770DF867165</vt:lpwstr>
  </property>
  <property fmtid="{D5CDD505-2E9C-101B-9397-08002B2CF9AE}" pid="8" name="Business Objects Context Information6">
    <vt:lpwstr>458BAE99B0BEB9FBE774199F546692A3D9AB7B9B067DFEFD9D0A09ACAF91B6E1FE465E094032A463992419371A466BCBEC0E13B300127479B7806353E82E172C14B499D357425E4521457BDD6037859E3A0E4B227B06E754C008E586585DF3E349B55DE3B4E6792A981BC087A17C2D69F8A2F3BF793396E1EE9167087A2AABC</vt:lpwstr>
  </property>
  <property fmtid="{D5CDD505-2E9C-101B-9397-08002B2CF9AE}" pid="9" name="Business Objects Context Information7">
    <vt:lpwstr>710B45CBC477616FC7E022A7754FE0689BDC742A6A24F00053F50AC797CEBFF074B557D920F5B3520952EEE71B4EBDA035E1A2D7524A803949FABE7CE92AFCA0EF74A8CB41DABD6A8EEE3FDFEB6795002CB72E979153936BDD6B1CEF54E828E1A7B33AAE26F4CB82BC190896B7E08F4B751581AE4B2665A6E8B1DE56A49F8C0</vt:lpwstr>
  </property>
  <property fmtid="{D5CDD505-2E9C-101B-9397-08002B2CF9AE}" pid="10" name="Business Objects Context Information8">
    <vt:lpwstr>09D7D7CEBF68B65F3F5637D02B49C79E2489F98E977AF1BE27EBC2EB6AF0447EC5ABBDA86E023670384873CA5D27A8B2138A668DB7CA031E9C81ACCB51D33CC60F52E7247F2C727FB0B927112E42402670A7E7B162A277CEB261BE0903212C4FFE0279D2CF</vt:lpwstr>
  </property>
</Properties>
</file>